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showInkAnnotation="0" codeName="ThisWorkbook" defaultThemeVersion="124226"/>
  <bookViews>
    <workbookView xWindow="0" yWindow="0" windowWidth="20496" windowHeight="7752" activeTab="1"/>
  </bookViews>
  <sheets>
    <sheet name="Rapport des réponses 1" sheetId="4" r:id="rId1"/>
    <sheet name="Nouveau TAEG" sheetId="1" r:id="rId2"/>
    <sheet name="Feuil2" sheetId="2" r:id="rId3"/>
    <sheet name="Feuil3" sheetId="3" r:id="rId4"/>
  </sheets>
  <definedNames>
    <definedName name="solver_adj" localSheetId="1" hidden="1">'Nouveau TAEG'!$AB$380</definedName>
    <definedName name="solver_cvg" localSheetId="1" hidden="1">0.0001</definedName>
    <definedName name="solver_drv" localSheetId="1" hidden="1">1</definedName>
    <definedName name="solver_eng" localSheetId="1" hidden="1">3</definedName>
    <definedName name="solver_est" localSheetId="1" hidden="1">1</definedName>
    <definedName name="solver_itr" localSheetId="1" hidden="1">2147483647</definedName>
    <definedName name="solver_lhs0" localSheetId="1" hidden="1">'Nouveau TAEG'!$AD$742</definedName>
    <definedName name="solver_lhs1" localSheetId="1" hidden="1">'Nouveau TAEG'!$AB$380</definedName>
    <definedName name="solver_lhs2" localSheetId="1" hidden="1">'Nouveau TAEG'!$AB$380</definedName>
    <definedName name="solver_lhs3" localSheetId="1" hidden="1">'Nouveau TAEG'!$AD$742</definedName>
    <definedName name="solver_lhs4" localSheetId="1" hidden="1">'Nouveau TAEG'!$AD$742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'Nouveau TAEG'!$AE$745</definedName>
    <definedName name="solver_pre" localSheetId="1" hidden="1">0.000001</definedName>
    <definedName name="solver_rbv" localSheetId="1" hidden="1">2</definedName>
    <definedName name="solver_rel0" localSheetId="1" hidden="1">3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hs0" localSheetId="1" hidden="1">1</definedName>
    <definedName name="solver_rhs1" localSheetId="1" hidden="1">'Nouveau TAEG'!$AE$380</definedName>
    <definedName name="solver_rhs2" localSheetId="1" hidden="1">1</definedName>
    <definedName name="solver_rhs3" localSheetId="1" hidden="1">1</definedName>
    <definedName name="solver_rhs4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C10" i="1" l="1"/>
  <c r="Q2" i="1" l="1"/>
  <c r="AC373" i="1"/>
  <c r="Q373" i="1"/>
  <c r="G192" i="1" l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AF381" i="1" l="1"/>
  <c r="AG381" i="1" s="1"/>
  <c r="AF382" i="1"/>
  <c r="AF383" i="1" s="1"/>
  <c r="AF384" i="1" s="1"/>
  <c r="AF385" i="1" s="1"/>
  <c r="AF386" i="1" s="1"/>
  <c r="AF387" i="1" s="1"/>
  <c r="AF388" i="1" s="1"/>
  <c r="AF389" i="1" s="1"/>
  <c r="AF390" i="1" s="1"/>
  <c r="AF391" i="1" s="1"/>
  <c r="AF392" i="1" s="1"/>
  <c r="AF393" i="1" s="1"/>
  <c r="AF394" i="1" s="1"/>
  <c r="AF395" i="1" s="1"/>
  <c r="AF396" i="1" s="1"/>
  <c r="AF397" i="1" s="1"/>
  <c r="AF398" i="1" s="1"/>
  <c r="AF399" i="1" s="1"/>
  <c r="AF400" i="1" s="1"/>
  <c r="AF401" i="1" s="1"/>
  <c r="AF402" i="1" s="1"/>
  <c r="AF403" i="1" s="1"/>
  <c r="AF404" i="1" s="1"/>
  <c r="AF405" i="1" s="1"/>
  <c r="AF406" i="1" s="1"/>
  <c r="AF407" i="1" s="1"/>
  <c r="AF408" i="1" s="1"/>
  <c r="AF409" i="1" s="1"/>
  <c r="AF410" i="1" s="1"/>
  <c r="AF411" i="1" s="1"/>
  <c r="AF412" i="1" s="1"/>
  <c r="AF413" i="1" s="1"/>
  <c r="AF414" i="1" s="1"/>
  <c r="AF415" i="1" s="1"/>
  <c r="AF416" i="1" s="1"/>
  <c r="AF417" i="1" s="1"/>
  <c r="AF418" i="1" s="1"/>
  <c r="AF419" i="1" s="1"/>
  <c r="AF420" i="1" s="1"/>
  <c r="AF421" i="1" s="1"/>
  <c r="AF422" i="1" s="1"/>
  <c r="AF423" i="1" s="1"/>
  <c r="AF424" i="1" s="1"/>
  <c r="AF425" i="1" s="1"/>
  <c r="AF426" i="1" s="1"/>
  <c r="AF427" i="1" s="1"/>
  <c r="AF428" i="1" s="1"/>
  <c r="AF429" i="1" s="1"/>
  <c r="AF430" i="1" s="1"/>
  <c r="AF431" i="1" s="1"/>
  <c r="AF432" i="1" s="1"/>
  <c r="AF433" i="1" s="1"/>
  <c r="AF434" i="1" s="1"/>
  <c r="AF435" i="1" s="1"/>
  <c r="AF436" i="1" s="1"/>
  <c r="AF437" i="1" s="1"/>
  <c r="AF438" i="1" s="1"/>
  <c r="AF439" i="1" s="1"/>
  <c r="AF440" i="1" s="1"/>
  <c r="AF441" i="1" s="1"/>
  <c r="AF442" i="1" s="1"/>
  <c r="AF443" i="1" s="1"/>
  <c r="AF444" i="1" s="1"/>
  <c r="AF445" i="1" s="1"/>
  <c r="AF446" i="1" s="1"/>
  <c r="AF447" i="1" s="1"/>
  <c r="AF448" i="1" s="1"/>
  <c r="AF449" i="1" s="1"/>
  <c r="AF450" i="1" s="1"/>
  <c r="AF451" i="1" s="1"/>
  <c r="AF452" i="1" s="1"/>
  <c r="AF453" i="1" s="1"/>
  <c r="AF454" i="1" s="1"/>
  <c r="AF455" i="1" s="1"/>
  <c r="AF456" i="1" s="1"/>
  <c r="AF457" i="1" s="1"/>
  <c r="AF458" i="1" s="1"/>
  <c r="AF459" i="1" s="1"/>
  <c r="AF460" i="1" s="1"/>
  <c r="AF461" i="1" s="1"/>
  <c r="AF462" i="1" s="1"/>
  <c r="AF463" i="1" s="1"/>
  <c r="AF464" i="1" s="1"/>
  <c r="AF465" i="1" s="1"/>
  <c r="AF466" i="1" s="1"/>
  <c r="AF467" i="1" s="1"/>
  <c r="AF468" i="1" s="1"/>
  <c r="AF469" i="1" s="1"/>
  <c r="AF470" i="1" s="1"/>
  <c r="AF471" i="1" s="1"/>
  <c r="AF472" i="1" s="1"/>
  <c r="AF473" i="1" s="1"/>
  <c r="AF474" i="1" s="1"/>
  <c r="AF475" i="1" s="1"/>
  <c r="AF476" i="1" s="1"/>
  <c r="AF477" i="1" s="1"/>
  <c r="AF478" i="1" s="1"/>
  <c r="AF479" i="1" s="1"/>
  <c r="AF480" i="1" s="1"/>
  <c r="AF481" i="1" s="1"/>
  <c r="AF482" i="1" s="1"/>
  <c r="AF483" i="1" s="1"/>
  <c r="AF484" i="1" s="1"/>
  <c r="AF485" i="1" s="1"/>
  <c r="AF486" i="1" s="1"/>
  <c r="AF487" i="1" s="1"/>
  <c r="AF488" i="1" s="1"/>
  <c r="AF489" i="1" s="1"/>
  <c r="AF490" i="1" s="1"/>
  <c r="AF491" i="1" s="1"/>
  <c r="AF492" i="1" s="1"/>
  <c r="AF493" i="1" s="1"/>
  <c r="AF494" i="1" s="1"/>
  <c r="AF495" i="1" s="1"/>
  <c r="AF496" i="1" s="1"/>
  <c r="AF497" i="1" s="1"/>
  <c r="AF498" i="1" s="1"/>
  <c r="AF499" i="1" s="1"/>
  <c r="AF500" i="1" s="1"/>
  <c r="AF501" i="1" s="1"/>
  <c r="AF502" i="1" s="1"/>
  <c r="AF503" i="1" s="1"/>
  <c r="AF504" i="1" s="1"/>
  <c r="AF505" i="1" s="1"/>
  <c r="AF506" i="1" s="1"/>
  <c r="AF507" i="1" s="1"/>
  <c r="AF508" i="1" s="1"/>
  <c r="AF509" i="1" s="1"/>
  <c r="AF510" i="1" s="1"/>
  <c r="AF511" i="1" s="1"/>
  <c r="AF512" i="1" s="1"/>
  <c r="AF513" i="1" s="1"/>
  <c r="AF514" i="1" s="1"/>
  <c r="AF515" i="1" s="1"/>
  <c r="AF516" i="1" s="1"/>
  <c r="AF517" i="1" s="1"/>
  <c r="AF518" i="1" s="1"/>
  <c r="AF519" i="1" s="1"/>
  <c r="AF520" i="1" s="1"/>
  <c r="AF521" i="1" s="1"/>
  <c r="AF522" i="1" s="1"/>
  <c r="AF523" i="1" s="1"/>
  <c r="AF524" i="1" s="1"/>
  <c r="AF525" i="1" s="1"/>
  <c r="AF526" i="1" s="1"/>
  <c r="AF527" i="1" s="1"/>
  <c r="AF528" i="1" s="1"/>
  <c r="AF529" i="1" s="1"/>
  <c r="AF530" i="1" s="1"/>
  <c r="AF531" i="1" s="1"/>
  <c r="AF532" i="1" s="1"/>
  <c r="AF533" i="1" s="1"/>
  <c r="AF534" i="1" s="1"/>
  <c r="AF535" i="1" s="1"/>
  <c r="AF536" i="1" s="1"/>
  <c r="AF537" i="1" s="1"/>
  <c r="AF538" i="1" s="1"/>
  <c r="AF539" i="1" s="1"/>
  <c r="AF540" i="1" s="1"/>
  <c r="AF541" i="1" s="1"/>
  <c r="AF542" i="1" s="1"/>
  <c r="AF543" i="1" s="1"/>
  <c r="AF544" i="1" s="1"/>
  <c r="AF545" i="1" s="1"/>
  <c r="AF546" i="1" s="1"/>
  <c r="AF547" i="1" s="1"/>
  <c r="AF548" i="1" s="1"/>
  <c r="AF549" i="1" s="1"/>
  <c r="AF550" i="1" s="1"/>
  <c r="AF551" i="1" s="1"/>
  <c r="AF552" i="1" s="1"/>
  <c r="AF553" i="1" s="1"/>
  <c r="AF554" i="1" s="1"/>
  <c r="AF555" i="1" s="1"/>
  <c r="AF556" i="1" s="1"/>
  <c r="AF557" i="1" s="1"/>
  <c r="AF558" i="1" s="1"/>
  <c r="AF559" i="1" s="1"/>
  <c r="AF560" i="1" s="1"/>
  <c r="AF561" i="1" s="1"/>
  <c r="AF562" i="1" s="1"/>
  <c r="AF563" i="1" s="1"/>
  <c r="AF564" i="1" s="1"/>
  <c r="AF565" i="1" s="1"/>
  <c r="AF566" i="1" s="1"/>
  <c r="AF567" i="1" s="1"/>
  <c r="AF568" i="1" s="1"/>
  <c r="AF569" i="1" s="1"/>
  <c r="AF570" i="1" s="1"/>
  <c r="AF571" i="1" s="1"/>
  <c r="AF572" i="1" s="1"/>
  <c r="AF573" i="1" s="1"/>
  <c r="AF574" i="1" s="1"/>
  <c r="AF575" i="1" s="1"/>
  <c r="AF576" i="1" s="1"/>
  <c r="AF577" i="1" s="1"/>
  <c r="AF578" i="1" s="1"/>
  <c r="AF579" i="1" s="1"/>
  <c r="AF580" i="1" s="1"/>
  <c r="AF581" i="1" s="1"/>
  <c r="AF582" i="1" s="1"/>
  <c r="AF583" i="1" s="1"/>
  <c r="AF584" i="1" s="1"/>
  <c r="AF585" i="1" l="1"/>
  <c r="AF586" i="1" s="1"/>
  <c r="AF587" i="1" s="1"/>
  <c r="AF588" i="1" s="1"/>
  <c r="AF589" i="1" s="1"/>
  <c r="AF590" i="1" s="1"/>
  <c r="AF591" i="1" s="1"/>
  <c r="AF592" i="1" s="1"/>
  <c r="AF593" i="1" s="1"/>
  <c r="AF594" i="1" s="1"/>
  <c r="AF595" i="1" s="1"/>
  <c r="AF596" i="1" s="1"/>
  <c r="AF597" i="1" s="1"/>
  <c r="AF598" i="1" s="1"/>
  <c r="AF599" i="1" s="1"/>
  <c r="AF600" i="1" s="1"/>
  <c r="AF601" i="1" s="1"/>
  <c r="AF602" i="1" s="1"/>
  <c r="AF603" i="1" s="1"/>
  <c r="AF604" i="1" s="1"/>
  <c r="AF605" i="1" s="1"/>
  <c r="AF606" i="1" s="1"/>
  <c r="AF607" i="1" s="1"/>
  <c r="AF608" i="1" s="1"/>
  <c r="AF609" i="1" s="1"/>
  <c r="AF610" i="1" s="1"/>
  <c r="AF611" i="1" s="1"/>
  <c r="AF612" i="1" s="1"/>
  <c r="AF613" i="1" s="1"/>
  <c r="AF614" i="1" s="1"/>
  <c r="AF615" i="1" s="1"/>
  <c r="AF616" i="1" s="1"/>
  <c r="AF617" i="1" s="1"/>
  <c r="AF618" i="1" s="1"/>
  <c r="AF619" i="1" s="1"/>
  <c r="AF620" i="1" s="1"/>
  <c r="AF621" i="1" s="1"/>
  <c r="AF622" i="1" s="1"/>
  <c r="AF623" i="1" s="1"/>
  <c r="AF624" i="1" s="1"/>
  <c r="AF625" i="1" s="1"/>
  <c r="AF626" i="1" s="1"/>
  <c r="AF627" i="1" s="1"/>
  <c r="AF628" i="1" s="1"/>
  <c r="AF629" i="1" s="1"/>
  <c r="AF630" i="1" s="1"/>
  <c r="AF631" i="1" s="1"/>
  <c r="AF632" i="1" s="1"/>
  <c r="AF633" i="1" s="1"/>
  <c r="AF634" i="1" s="1"/>
  <c r="AF635" i="1" s="1"/>
  <c r="AF636" i="1" s="1"/>
  <c r="AF637" i="1" s="1"/>
  <c r="AF638" i="1" s="1"/>
  <c r="AF639" i="1" s="1"/>
  <c r="AF640" i="1" s="1"/>
  <c r="AF641" i="1" s="1"/>
  <c r="AF642" i="1" s="1"/>
  <c r="AF643" i="1" s="1"/>
  <c r="AF644" i="1" s="1"/>
  <c r="AF645" i="1" s="1"/>
  <c r="AF646" i="1" s="1"/>
  <c r="AF647" i="1" s="1"/>
  <c r="AF648" i="1" s="1"/>
  <c r="AF649" i="1" s="1"/>
  <c r="AF650" i="1" s="1"/>
  <c r="AF651" i="1" s="1"/>
  <c r="AF652" i="1" s="1"/>
  <c r="AF653" i="1" s="1"/>
  <c r="AF654" i="1" s="1"/>
  <c r="AF655" i="1" s="1"/>
  <c r="AF656" i="1" s="1"/>
  <c r="AF657" i="1" s="1"/>
  <c r="AF658" i="1" s="1"/>
  <c r="AF659" i="1" s="1"/>
  <c r="AF660" i="1" s="1"/>
  <c r="AF661" i="1" s="1"/>
  <c r="AF662" i="1" s="1"/>
  <c r="AF663" i="1" s="1"/>
  <c r="AF664" i="1" s="1"/>
  <c r="AF665" i="1" s="1"/>
  <c r="AF666" i="1" s="1"/>
  <c r="AF667" i="1" s="1"/>
  <c r="AF668" i="1" s="1"/>
  <c r="AF669" i="1" s="1"/>
  <c r="AF670" i="1" s="1"/>
  <c r="AF671" i="1" s="1"/>
  <c r="AF672" i="1" s="1"/>
  <c r="AF673" i="1" s="1"/>
  <c r="AF674" i="1" s="1"/>
  <c r="AF675" i="1" s="1"/>
  <c r="AF676" i="1" s="1"/>
  <c r="AF677" i="1" s="1"/>
  <c r="AF678" i="1" s="1"/>
  <c r="AF679" i="1" s="1"/>
  <c r="AF680" i="1" s="1"/>
  <c r="AF681" i="1" s="1"/>
  <c r="AF682" i="1" s="1"/>
  <c r="AF683" i="1" s="1"/>
  <c r="AF684" i="1" s="1"/>
  <c r="AF685" i="1" s="1"/>
  <c r="AF686" i="1" s="1"/>
  <c r="AF687" i="1" s="1"/>
  <c r="AF688" i="1" s="1"/>
  <c r="AF689" i="1" s="1"/>
  <c r="AF690" i="1" s="1"/>
  <c r="AF691" i="1" s="1"/>
  <c r="AF692" i="1" s="1"/>
  <c r="AF693" i="1" s="1"/>
  <c r="AF694" i="1" s="1"/>
  <c r="AF695" i="1" s="1"/>
  <c r="AF696" i="1" s="1"/>
  <c r="AF697" i="1" s="1"/>
  <c r="AF698" i="1" s="1"/>
  <c r="AF699" i="1" s="1"/>
  <c r="AF700" i="1" s="1"/>
  <c r="AF701" i="1" s="1"/>
  <c r="AF702" i="1" s="1"/>
  <c r="AF703" i="1" s="1"/>
  <c r="AF704" i="1" s="1"/>
  <c r="AF705" i="1" s="1"/>
  <c r="AF706" i="1" s="1"/>
  <c r="AF707" i="1" s="1"/>
  <c r="AF708" i="1" s="1"/>
  <c r="AF709" i="1" s="1"/>
  <c r="AF710" i="1" s="1"/>
  <c r="AF711" i="1" s="1"/>
  <c r="AF712" i="1" s="1"/>
  <c r="AF713" i="1" s="1"/>
  <c r="AF714" i="1" s="1"/>
  <c r="AF715" i="1" s="1"/>
  <c r="AF716" i="1" s="1"/>
  <c r="AF717" i="1" s="1"/>
  <c r="AF718" i="1" s="1"/>
  <c r="AF719" i="1" s="1"/>
  <c r="AF720" i="1" s="1"/>
  <c r="AF721" i="1" s="1"/>
  <c r="AF722" i="1" s="1"/>
  <c r="AF723" i="1" s="1"/>
  <c r="AF724" i="1" s="1"/>
  <c r="AF725" i="1" s="1"/>
  <c r="AF726" i="1" s="1"/>
  <c r="AF727" i="1" s="1"/>
  <c r="AF728" i="1" s="1"/>
  <c r="AF729" i="1" s="1"/>
  <c r="AF730" i="1" s="1"/>
  <c r="AF731" i="1" s="1"/>
  <c r="AF732" i="1" s="1"/>
  <c r="AF733" i="1" s="1"/>
  <c r="AF734" i="1" s="1"/>
  <c r="AF735" i="1" s="1"/>
  <c r="AF736" i="1" s="1"/>
  <c r="AF737" i="1" s="1"/>
  <c r="AF738" i="1" s="1"/>
  <c r="AF739" i="1" s="1"/>
  <c r="AF740" i="1" s="1"/>
  <c r="AF741" i="1" s="1"/>
  <c r="AG741" i="1" s="1"/>
  <c r="AG584" i="1"/>
  <c r="AG583" i="1"/>
  <c r="AG582" i="1"/>
  <c r="AG581" i="1"/>
  <c r="AG580" i="1"/>
  <c r="AG578" i="1"/>
  <c r="AG577" i="1"/>
  <c r="AG576" i="1"/>
  <c r="AG575" i="1"/>
  <c r="AG574" i="1"/>
  <c r="AG573" i="1"/>
  <c r="AG572" i="1"/>
  <c r="AG571" i="1"/>
  <c r="AG570" i="1"/>
  <c r="AG569" i="1"/>
  <c r="AG568" i="1"/>
  <c r="AG567" i="1"/>
  <c r="AG566" i="1"/>
  <c r="AG565" i="1"/>
  <c r="AG564" i="1"/>
  <c r="AG563" i="1"/>
  <c r="AG562" i="1"/>
  <c r="AG561" i="1"/>
  <c r="AG560" i="1"/>
  <c r="AG559" i="1"/>
  <c r="AG558" i="1"/>
  <c r="AG557" i="1"/>
  <c r="AG556" i="1"/>
  <c r="AG555" i="1"/>
  <c r="AG554" i="1"/>
  <c r="AG553" i="1"/>
  <c r="AG552" i="1"/>
  <c r="AG551" i="1"/>
  <c r="AG550" i="1"/>
  <c r="AG549" i="1"/>
  <c r="AG548" i="1"/>
  <c r="AG547" i="1"/>
  <c r="AG546" i="1"/>
  <c r="AG545" i="1"/>
  <c r="AG544" i="1"/>
  <c r="AG543" i="1"/>
  <c r="AG542" i="1"/>
  <c r="AG541" i="1"/>
  <c r="AG540" i="1"/>
  <c r="AG539" i="1"/>
  <c r="AG538" i="1"/>
  <c r="AG537" i="1"/>
  <c r="AG536" i="1"/>
  <c r="AG535" i="1"/>
  <c r="AG534" i="1"/>
  <c r="AG533" i="1"/>
  <c r="AG532" i="1"/>
  <c r="AG531" i="1"/>
  <c r="AG530" i="1"/>
  <c r="AG529" i="1"/>
  <c r="AG528" i="1"/>
  <c r="AG527" i="1"/>
  <c r="AG526" i="1"/>
  <c r="AG525" i="1"/>
  <c r="AG524" i="1"/>
  <c r="AG523" i="1"/>
  <c r="AG522" i="1"/>
  <c r="AG521" i="1"/>
  <c r="AG520" i="1"/>
  <c r="AG519" i="1"/>
  <c r="AG518" i="1"/>
  <c r="AG517" i="1"/>
  <c r="AG516" i="1"/>
  <c r="AG515" i="1"/>
  <c r="AG514" i="1"/>
  <c r="AG513" i="1"/>
  <c r="AG512" i="1"/>
  <c r="AG511" i="1"/>
  <c r="AG510" i="1"/>
  <c r="AG509" i="1"/>
  <c r="AG508" i="1"/>
  <c r="AG507" i="1"/>
  <c r="AG506" i="1"/>
  <c r="AG505" i="1"/>
  <c r="AG504" i="1"/>
  <c r="AG503" i="1"/>
  <c r="AG502" i="1"/>
  <c r="AG501" i="1"/>
  <c r="AG500" i="1"/>
  <c r="AG499" i="1"/>
  <c r="AG498" i="1"/>
  <c r="AG497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579" i="1"/>
  <c r="AG593" i="1" l="1"/>
  <c r="AG625" i="1"/>
  <c r="AG657" i="1"/>
  <c r="AG595" i="1"/>
  <c r="AG627" i="1"/>
  <c r="AG659" i="1"/>
  <c r="AG601" i="1"/>
  <c r="AG633" i="1"/>
  <c r="AG665" i="1"/>
  <c r="AG603" i="1"/>
  <c r="AG635" i="1"/>
  <c r="AG641" i="1"/>
  <c r="AG585" i="1"/>
  <c r="AG611" i="1"/>
  <c r="AG643" i="1"/>
  <c r="AG609" i="1"/>
  <c r="AG587" i="1"/>
  <c r="AG617" i="1"/>
  <c r="AG649" i="1"/>
  <c r="AG588" i="1"/>
  <c r="AG619" i="1"/>
  <c r="AG651" i="1"/>
  <c r="AG673" i="1"/>
  <c r="AG681" i="1"/>
  <c r="AG689" i="1"/>
  <c r="AG697" i="1"/>
  <c r="AG705" i="1"/>
  <c r="AG713" i="1"/>
  <c r="AG721" i="1"/>
  <c r="AG729" i="1"/>
  <c r="AG737" i="1"/>
  <c r="AG586" i="1"/>
  <c r="AG594" i="1"/>
  <c r="AG602" i="1"/>
  <c r="AG610" i="1"/>
  <c r="AG618" i="1"/>
  <c r="AG626" i="1"/>
  <c r="AG634" i="1"/>
  <c r="AG642" i="1"/>
  <c r="AG650" i="1"/>
  <c r="AG658" i="1"/>
  <c r="AG666" i="1"/>
  <c r="AG674" i="1"/>
  <c r="AG682" i="1"/>
  <c r="AG690" i="1"/>
  <c r="AG698" i="1"/>
  <c r="AG706" i="1"/>
  <c r="AG714" i="1"/>
  <c r="AG722" i="1"/>
  <c r="AG730" i="1"/>
  <c r="AG738" i="1"/>
  <c r="AG596" i="1"/>
  <c r="AG604" i="1"/>
  <c r="AG612" i="1"/>
  <c r="AG620" i="1"/>
  <c r="AG628" i="1"/>
  <c r="AG636" i="1"/>
  <c r="AG644" i="1"/>
  <c r="AG652" i="1"/>
  <c r="AG660" i="1"/>
  <c r="AG668" i="1"/>
  <c r="AG676" i="1"/>
  <c r="AG684" i="1"/>
  <c r="AG692" i="1"/>
  <c r="AG700" i="1"/>
  <c r="AG708" i="1"/>
  <c r="AG716" i="1"/>
  <c r="AG724" i="1"/>
  <c r="AG732" i="1"/>
  <c r="AG740" i="1"/>
  <c r="AG707" i="1"/>
  <c r="AG589" i="1"/>
  <c r="AG597" i="1"/>
  <c r="AG605" i="1"/>
  <c r="AG613" i="1"/>
  <c r="AG621" i="1"/>
  <c r="AG629" i="1"/>
  <c r="AG637" i="1"/>
  <c r="AG645" i="1"/>
  <c r="AG653" i="1"/>
  <c r="AG661" i="1"/>
  <c r="AG669" i="1"/>
  <c r="AG677" i="1"/>
  <c r="AG685" i="1"/>
  <c r="AG693" i="1"/>
  <c r="AG701" i="1"/>
  <c r="AG709" i="1"/>
  <c r="AG717" i="1"/>
  <c r="AG725" i="1"/>
  <c r="AG733" i="1"/>
  <c r="AG675" i="1"/>
  <c r="AG590" i="1"/>
  <c r="AG598" i="1"/>
  <c r="AG606" i="1"/>
  <c r="AG614" i="1"/>
  <c r="AG622" i="1"/>
  <c r="AG630" i="1"/>
  <c r="AG638" i="1"/>
  <c r="AG646" i="1"/>
  <c r="AG654" i="1"/>
  <c r="AG662" i="1"/>
  <c r="AG670" i="1"/>
  <c r="AG678" i="1"/>
  <c r="AG686" i="1"/>
  <c r="AG694" i="1"/>
  <c r="AG702" i="1"/>
  <c r="AG710" i="1"/>
  <c r="AG718" i="1"/>
  <c r="AG726" i="1"/>
  <c r="AG734" i="1"/>
  <c r="AG667" i="1"/>
  <c r="AG683" i="1"/>
  <c r="AG699" i="1"/>
  <c r="AG715" i="1"/>
  <c r="AG723" i="1"/>
  <c r="AG731" i="1"/>
  <c r="AG739" i="1"/>
  <c r="AG591" i="1"/>
  <c r="AG599" i="1"/>
  <c r="AG607" i="1"/>
  <c r="AG615" i="1"/>
  <c r="AG623" i="1"/>
  <c r="AG631" i="1"/>
  <c r="AG639" i="1"/>
  <c r="AG647" i="1"/>
  <c r="AG655" i="1"/>
  <c r="AG663" i="1"/>
  <c r="AG671" i="1"/>
  <c r="AG679" i="1"/>
  <c r="AG687" i="1"/>
  <c r="AG695" i="1"/>
  <c r="AG703" i="1"/>
  <c r="AG711" i="1"/>
  <c r="AG719" i="1"/>
  <c r="AG727" i="1"/>
  <c r="AG735" i="1"/>
  <c r="AG691" i="1"/>
  <c r="AG592" i="1"/>
  <c r="AG600" i="1"/>
  <c r="AG608" i="1"/>
  <c r="AG616" i="1"/>
  <c r="AG624" i="1"/>
  <c r="AG632" i="1"/>
  <c r="AG640" i="1"/>
  <c r="AG648" i="1"/>
  <c r="AG656" i="1"/>
  <c r="AG664" i="1"/>
  <c r="AG672" i="1"/>
  <c r="AG680" i="1"/>
  <c r="AG688" i="1"/>
  <c r="AG696" i="1"/>
  <c r="AG704" i="1"/>
  <c r="AG712" i="1"/>
  <c r="AG720" i="1"/>
  <c r="AG728" i="1"/>
  <c r="AG736" i="1"/>
  <c r="G14" i="1" l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I371" i="1" l="1"/>
  <c r="U371" i="1" s="1"/>
  <c r="I370" i="1"/>
  <c r="U370" i="1" s="1"/>
  <c r="I369" i="1"/>
  <c r="U369" i="1" s="1"/>
  <c r="I368" i="1"/>
  <c r="U368" i="1" s="1"/>
  <c r="I367" i="1"/>
  <c r="U367" i="1" s="1"/>
  <c r="I366" i="1"/>
  <c r="U366" i="1" s="1"/>
  <c r="I365" i="1"/>
  <c r="U365" i="1" s="1"/>
  <c r="I364" i="1"/>
  <c r="U364" i="1" s="1"/>
  <c r="I363" i="1"/>
  <c r="U363" i="1" s="1"/>
  <c r="I362" i="1"/>
  <c r="U362" i="1" s="1"/>
  <c r="I361" i="1"/>
  <c r="U361" i="1" s="1"/>
  <c r="I360" i="1"/>
  <c r="U360" i="1" s="1"/>
  <c r="I359" i="1"/>
  <c r="U359" i="1" s="1"/>
  <c r="I358" i="1"/>
  <c r="U358" i="1" s="1"/>
  <c r="I357" i="1"/>
  <c r="U357" i="1" s="1"/>
  <c r="I356" i="1"/>
  <c r="U356" i="1" s="1"/>
  <c r="I355" i="1"/>
  <c r="U355" i="1" s="1"/>
  <c r="I354" i="1"/>
  <c r="U354" i="1" s="1"/>
  <c r="I353" i="1"/>
  <c r="U353" i="1" s="1"/>
  <c r="I352" i="1"/>
  <c r="U352" i="1" s="1"/>
  <c r="I351" i="1"/>
  <c r="U351" i="1" s="1"/>
  <c r="I350" i="1"/>
  <c r="U350" i="1" s="1"/>
  <c r="I349" i="1"/>
  <c r="U349" i="1" s="1"/>
  <c r="I348" i="1"/>
  <c r="U348" i="1" s="1"/>
  <c r="I347" i="1"/>
  <c r="U347" i="1" s="1"/>
  <c r="I346" i="1"/>
  <c r="U346" i="1" s="1"/>
  <c r="I345" i="1"/>
  <c r="U345" i="1" s="1"/>
  <c r="I344" i="1"/>
  <c r="U344" i="1" s="1"/>
  <c r="I343" i="1"/>
  <c r="U343" i="1" s="1"/>
  <c r="I342" i="1"/>
  <c r="U342" i="1" s="1"/>
  <c r="I341" i="1"/>
  <c r="U341" i="1" s="1"/>
  <c r="I340" i="1"/>
  <c r="U340" i="1" s="1"/>
  <c r="I339" i="1"/>
  <c r="U339" i="1" s="1"/>
  <c r="I338" i="1"/>
  <c r="U338" i="1" s="1"/>
  <c r="I337" i="1"/>
  <c r="U337" i="1" s="1"/>
  <c r="I336" i="1"/>
  <c r="U336" i="1" s="1"/>
  <c r="I335" i="1"/>
  <c r="U335" i="1" s="1"/>
  <c r="I334" i="1"/>
  <c r="U334" i="1" s="1"/>
  <c r="I333" i="1"/>
  <c r="U333" i="1" s="1"/>
  <c r="I332" i="1"/>
  <c r="U332" i="1" s="1"/>
  <c r="I331" i="1"/>
  <c r="U331" i="1" s="1"/>
  <c r="I330" i="1"/>
  <c r="U330" i="1" s="1"/>
  <c r="I329" i="1"/>
  <c r="U329" i="1" s="1"/>
  <c r="I328" i="1"/>
  <c r="U328" i="1" s="1"/>
  <c r="I327" i="1"/>
  <c r="U327" i="1" s="1"/>
  <c r="I326" i="1"/>
  <c r="U326" i="1" s="1"/>
  <c r="I325" i="1"/>
  <c r="U325" i="1" s="1"/>
  <c r="I324" i="1"/>
  <c r="U324" i="1" s="1"/>
  <c r="I323" i="1"/>
  <c r="U323" i="1" s="1"/>
  <c r="I322" i="1"/>
  <c r="U322" i="1" s="1"/>
  <c r="I321" i="1"/>
  <c r="U321" i="1" s="1"/>
  <c r="I320" i="1"/>
  <c r="U320" i="1" s="1"/>
  <c r="I319" i="1"/>
  <c r="U319" i="1" s="1"/>
  <c r="I318" i="1"/>
  <c r="U318" i="1" s="1"/>
  <c r="I317" i="1"/>
  <c r="U317" i="1" s="1"/>
  <c r="I316" i="1"/>
  <c r="U316" i="1" s="1"/>
  <c r="I315" i="1"/>
  <c r="U315" i="1" s="1"/>
  <c r="I314" i="1"/>
  <c r="U314" i="1" s="1"/>
  <c r="I313" i="1"/>
  <c r="U313" i="1" s="1"/>
  <c r="I312" i="1"/>
  <c r="U312" i="1" s="1"/>
  <c r="I311" i="1"/>
  <c r="U311" i="1" s="1"/>
  <c r="I310" i="1"/>
  <c r="U310" i="1" s="1"/>
  <c r="I309" i="1"/>
  <c r="U309" i="1" s="1"/>
  <c r="I308" i="1"/>
  <c r="U308" i="1" s="1"/>
  <c r="I307" i="1"/>
  <c r="U307" i="1" s="1"/>
  <c r="I306" i="1"/>
  <c r="U306" i="1" s="1"/>
  <c r="I305" i="1"/>
  <c r="U305" i="1" s="1"/>
  <c r="I304" i="1"/>
  <c r="U304" i="1" s="1"/>
  <c r="I303" i="1"/>
  <c r="U303" i="1" s="1"/>
  <c r="I302" i="1"/>
  <c r="U302" i="1" s="1"/>
  <c r="I301" i="1"/>
  <c r="U301" i="1" s="1"/>
  <c r="I300" i="1"/>
  <c r="U300" i="1" s="1"/>
  <c r="I299" i="1"/>
  <c r="U299" i="1" s="1"/>
  <c r="I298" i="1"/>
  <c r="U298" i="1" s="1"/>
  <c r="I297" i="1"/>
  <c r="U297" i="1" s="1"/>
  <c r="I296" i="1"/>
  <c r="U296" i="1" s="1"/>
  <c r="I295" i="1"/>
  <c r="U295" i="1" s="1"/>
  <c r="I294" i="1"/>
  <c r="U294" i="1" s="1"/>
  <c r="I293" i="1"/>
  <c r="U293" i="1" s="1"/>
  <c r="I292" i="1"/>
  <c r="U292" i="1" s="1"/>
  <c r="I291" i="1"/>
  <c r="U291" i="1" s="1"/>
  <c r="I290" i="1"/>
  <c r="U290" i="1" s="1"/>
  <c r="I289" i="1"/>
  <c r="U289" i="1" s="1"/>
  <c r="I288" i="1"/>
  <c r="U288" i="1" s="1"/>
  <c r="I287" i="1"/>
  <c r="U287" i="1" s="1"/>
  <c r="I286" i="1"/>
  <c r="U286" i="1" s="1"/>
  <c r="I285" i="1"/>
  <c r="U285" i="1" s="1"/>
  <c r="I284" i="1"/>
  <c r="U284" i="1" s="1"/>
  <c r="I283" i="1"/>
  <c r="U283" i="1" s="1"/>
  <c r="I282" i="1"/>
  <c r="U282" i="1" s="1"/>
  <c r="I281" i="1"/>
  <c r="U281" i="1" s="1"/>
  <c r="I280" i="1"/>
  <c r="U280" i="1" s="1"/>
  <c r="I279" i="1"/>
  <c r="U279" i="1" s="1"/>
  <c r="I278" i="1"/>
  <c r="U278" i="1" s="1"/>
  <c r="I277" i="1"/>
  <c r="U277" i="1" s="1"/>
  <c r="I276" i="1"/>
  <c r="U276" i="1" s="1"/>
  <c r="I275" i="1"/>
  <c r="U275" i="1" s="1"/>
  <c r="I274" i="1"/>
  <c r="U274" i="1" s="1"/>
  <c r="I273" i="1"/>
  <c r="U273" i="1" s="1"/>
  <c r="I272" i="1"/>
  <c r="U272" i="1" s="1"/>
  <c r="I271" i="1"/>
  <c r="U271" i="1" s="1"/>
  <c r="I270" i="1"/>
  <c r="U270" i="1" s="1"/>
  <c r="I269" i="1"/>
  <c r="U269" i="1" s="1"/>
  <c r="I268" i="1"/>
  <c r="U268" i="1" s="1"/>
  <c r="I267" i="1"/>
  <c r="U267" i="1" s="1"/>
  <c r="I266" i="1"/>
  <c r="U266" i="1" s="1"/>
  <c r="I265" i="1"/>
  <c r="U265" i="1" s="1"/>
  <c r="I264" i="1"/>
  <c r="U264" i="1" s="1"/>
  <c r="I263" i="1"/>
  <c r="U263" i="1" s="1"/>
  <c r="I262" i="1"/>
  <c r="U262" i="1" s="1"/>
  <c r="I261" i="1"/>
  <c r="U261" i="1" s="1"/>
  <c r="I260" i="1"/>
  <c r="U260" i="1" s="1"/>
  <c r="I259" i="1"/>
  <c r="U259" i="1" s="1"/>
  <c r="I258" i="1"/>
  <c r="U258" i="1" s="1"/>
  <c r="I257" i="1"/>
  <c r="U257" i="1" s="1"/>
  <c r="I256" i="1"/>
  <c r="U256" i="1" s="1"/>
  <c r="I255" i="1"/>
  <c r="U255" i="1" s="1"/>
  <c r="I254" i="1"/>
  <c r="U254" i="1" s="1"/>
  <c r="I253" i="1"/>
  <c r="U253" i="1" s="1"/>
  <c r="I252" i="1"/>
  <c r="U252" i="1" s="1"/>
  <c r="I251" i="1"/>
  <c r="U251" i="1" s="1"/>
  <c r="I250" i="1"/>
  <c r="U250" i="1" s="1"/>
  <c r="I249" i="1"/>
  <c r="U249" i="1" s="1"/>
  <c r="I248" i="1"/>
  <c r="U248" i="1" s="1"/>
  <c r="I247" i="1"/>
  <c r="U247" i="1" s="1"/>
  <c r="I246" i="1"/>
  <c r="U246" i="1" s="1"/>
  <c r="I245" i="1"/>
  <c r="U245" i="1" s="1"/>
  <c r="I244" i="1"/>
  <c r="U244" i="1" s="1"/>
  <c r="I243" i="1"/>
  <c r="U243" i="1" s="1"/>
  <c r="I242" i="1"/>
  <c r="U242" i="1" s="1"/>
  <c r="I241" i="1"/>
  <c r="U241" i="1" s="1"/>
  <c r="I240" i="1"/>
  <c r="U240" i="1" s="1"/>
  <c r="I239" i="1"/>
  <c r="U239" i="1" s="1"/>
  <c r="I238" i="1"/>
  <c r="U238" i="1" s="1"/>
  <c r="I237" i="1"/>
  <c r="U237" i="1" s="1"/>
  <c r="I236" i="1"/>
  <c r="U236" i="1" s="1"/>
  <c r="I235" i="1"/>
  <c r="U235" i="1" s="1"/>
  <c r="I234" i="1"/>
  <c r="U234" i="1" s="1"/>
  <c r="I233" i="1"/>
  <c r="U233" i="1" s="1"/>
  <c r="I232" i="1"/>
  <c r="U232" i="1" s="1"/>
  <c r="I231" i="1"/>
  <c r="U231" i="1" s="1"/>
  <c r="I230" i="1"/>
  <c r="U230" i="1" s="1"/>
  <c r="I229" i="1"/>
  <c r="U229" i="1" s="1"/>
  <c r="I228" i="1"/>
  <c r="U228" i="1" s="1"/>
  <c r="I227" i="1"/>
  <c r="U227" i="1" s="1"/>
  <c r="I226" i="1"/>
  <c r="U226" i="1" s="1"/>
  <c r="I225" i="1"/>
  <c r="U225" i="1" s="1"/>
  <c r="I224" i="1"/>
  <c r="U224" i="1" s="1"/>
  <c r="I223" i="1"/>
  <c r="U223" i="1" s="1"/>
  <c r="I222" i="1"/>
  <c r="U222" i="1" s="1"/>
  <c r="I221" i="1"/>
  <c r="U221" i="1" s="1"/>
  <c r="I220" i="1"/>
  <c r="U220" i="1" s="1"/>
  <c r="I219" i="1"/>
  <c r="U219" i="1" s="1"/>
  <c r="I218" i="1"/>
  <c r="U218" i="1" s="1"/>
  <c r="I217" i="1"/>
  <c r="U217" i="1" s="1"/>
  <c r="I216" i="1"/>
  <c r="U216" i="1" s="1"/>
  <c r="I215" i="1"/>
  <c r="U215" i="1" s="1"/>
  <c r="I214" i="1"/>
  <c r="U214" i="1" s="1"/>
  <c r="I213" i="1"/>
  <c r="U213" i="1" s="1"/>
  <c r="I212" i="1"/>
  <c r="U212" i="1" s="1"/>
  <c r="I211" i="1"/>
  <c r="U211" i="1" s="1"/>
  <c r="I210" i="1"/>
  <c r="U210" i="1" s="1"/>
  <c r="I209" i="1"/>
  <c r="U209" i="1" s="1"/>
  <c r="I208" i="1"/>
  <c r="U208" i="1" s="1"/>
  <c r="I207" i="1"/>
  <c r="U207" i="1" s="1"/>
  <c r="I206" i="1"/>
  <c r="U206" i="1" s="1"/>
  <c r="I205" i="1"/>
  <c r="U205" i="1" s="1"/>
  <c r="I204" i="1"/>
  <c r="U204" i="1" s="1"/>
  <c r="I203" i="1"/>
  <c r="U203" i="1" s="1"/>
  <c r="I202" i="1"/>
  <c r="U202" i="1" s="1"/>
  <c r="I201" i="1"/>
  <c r="U201" i="1" s="1"/>
  <c r="I200" i="1"/>
  <c r="U200" i="1" s="1"/>
  <c r="I199" i="1"/>
  <c r="U199" i="1" s="1"/>
  <c r="I198" i="1"/>
  <c r="U198" i="1" s="1"/>
  <c r="I197" i="1"/>
  <c r="U197" i="1" s="1"/>
  <c r="I196" i="1"/>
  <c r="U196" i="1" s="1"/>
  <c r="I195" i="1"/>
  <c r="U195" i="1" s="1"/>
  <c r="I194" i="1"/>
  <c r="U194" i="1" s="1"/>
  <c r="I193" i="1"/>
  <c r="U193" i="1" s="1"/>
  <c r="I192" i="1"/>
  <c r="U192" i="1" s="1"/>
  <c r="I191" i="1"/>
  <c r="U191" i="1" s="1"/>
  <c r="I190" i="1"/>
  <c r="U190" i="1" s="1"/>
  <c r="I189" i="1"/>
  <c r="U189" i="1" s="1"/>
  <c r="I188" i="1"/>
  <c r="U188" i="1" s="1"/>
  <c r="I187" i="1"/>
  <c r="U187" i="1" s="1"/>
  <c r="I186" i="1"/>
  <c r="U186" i="1" s="1"/>
  <c r="I185" i="1"/>
  <c r="U185" i="1" s="1"/>
  <c r="I184" i="1"/>
  <c r="U184" i="1" s="1"/>
  <c r="I183" i="1"/>
  <c r="U183" i="1" s="1"/>
  <c r="I182" i="1"/>
  <c r="U182" i="1" s="1"/>
  <c r="I181" i="1"/>
  <c r="U181" i="1" s="1"/>
  <c r="I180" i="1"/>
  <c r="U180" i="1" s="1"/>
  <c r="I179" i="1"/>
  <c r="U179" i="1" s="1"/>
  <c r="I178" i="1"/>
  <c r="U178" i="1" s="1"/>
  <c r="I177" i="1"/>
  <c r="U177" i="1" s="1"/>
  <c r="I176" i="1"/>
  <c r="U176" i="1" s="1"/>
  <c r="I175" i="1"/>
  <c r="U175" i="1" s="1"/>
  <c r="I174" i="1"/>
  <c r="U174" i="1" s="1"/>
  <c r="I173" i="1"/>
  <c r="U173" i="1" s="1"/>
  <c r="I172" i="1"/>
  <c r="U172" i="1" s="1"/>
  <c r="I171" i="1"/>
  <c r="U171" i="1" s="1"/>
  <c r="I170" i="1"/>
  <c r="U170" i="1" s="1"/>
  <c r="I169" i="1"/>
  <c r="U169" i="1" s="1"/>
  <c r="I168" i="1"/>
  <c r="U168" i="1" s="1"/>
  <c r="I167" i="1"/>
  <c r="U167" i="1" s="1"/>
  <c r="I166" i="1"/>
  <c r="U166" i="1" s="1"/>
  <c r="I165" i="1"/>
  <c r="U165" i="1" s="1"/>
  <c r="I164" i="1"/>
  <c r="U164" i="1" s="1"/>
  <c r="I163" i="1"/>
  <c r="U163" i="1" s="1"/>
  <c r="I162" i="1"/>
  <c r="U162" i="1" s="1"/>
  <c r="I161" i="1"/>
  <c r="U161" i="1" s="1"/>
  <c r="I160" i="1"/>
  <c r="U160" i="1" s="1"/>
  <c r="I159" i="1"/>
  <c r="U159" i="1" s="1"/>
  <c r="I158" i="1"/>
  <c r="U158" i="1" s="1"/>
  <c r="I157" i="1"/>
  <c r="U157" i="1" s="1"/>
  <c r="I156" i="1"/>
  <c r="U156" i="1" s="1"/>
  <c r="I155" i="1"/>
  <c r="U155" i="1" s="1"/>
  <c r="I154" i="1"/>
  <c r="U154" i="1" s="1"/>
  <c r="I153" i="1"/>
  <c r="U153" i="1" s="1"/>
  <c r="I152" i="1"/>
  <c r="U152" i="1" s="1"/>
  <c r="I151" i="1"/>
  <c r="U151" i="1" s="1"/>
  <c r="I150" i="1"/>
  <c r="U150" i="1" s="1"/>
  <c r="I149" i="1"/>
  <c r="U149" i="1" s="1"/>
  <c r="I148" i="1"/>
  <c r="U148" i="1" s="1"/>
  <c r="I147" i="1"/>
  <c r="U147" i="1" s="1"/>
  <c r="I146" i="1"/>
  <c r="U146" i="1" s="1"/>
  <c r="I145" i="1"/>
  <c r="U145" i="1" s="1"/>
  <c r="I144" i="1"/>
  <c r="U144" i="1" s="1"/>
  <c r="I143" i="1"/>
  <c r="U143" i="1" s="1"/>
  <c r="I142" i="1"/>
  <c r="U142" i="1" s="1"/>
  <c r="I141" i="1"/>
  <c r="U141" i="1" s="1"/>
  <c r="I140" i="1"/>
  <c r="U140" i="1" s="1"/>
  <c r="I139" i="1"/>
  <c r="U139" i="1" s="1"/>
  <c r="I138" i="1"/>
  <c r="U138" i="1" s="1"/>
  <c r="I137" i="1"/>
  <c r="U137" i="1" s="1"/>
  <c r="I136" i="1"/>
  <c r="U136" i="1" s="1"/>
  <c r="I135" i="1"/>
  <c r="U135" i="1" s="1"/>
  <c r="I134" i="1"/>
  <c r="U134" i="1" s="1"/>
  <c r="I133" i="1"/>
  <c r="U133" i="1" s="1"/>
  <c r="I132" i="1"/>
  <c r="U132" i="1" s="1"/>
  <c r="I131" i="1"/>
  <c r="U131" i="1" s="1"/>
  <c r="I130" i="1"/>
  <c r="U130" i="1" s="1"/>
  <c r="I129" i="1"/>
  <c r="U129" i="1" s="1"/>
  <c r="I128" i="1"/>
  <c r="U128" i="1" s="1"/>
  <c r="I127" i="1"/>
  <c r="U127" i="1" s="1"/>
  <c r="I126" i="1"/>
  <c r="U126" i="1" s="1"/>
  <c r="I125" i="1"/>
  <c r="U125" i="1" s="1"/>
  <c r="I124" i="1"/>
  <c r="U124" i="1" s="1"/>
  <c r="I123" i="1"/>
  <c r="U123" i="1" s="1"/>
  <c r="I122" i="1"/>
  <c r="U122" i="1" s="1"/>
  <c r="I121" i="1"/>
  <c r="U121" i="1" s="1"/>
  <c r="I120" i="1"/>
  <c r="U120" i="1" s="1"/>
  <c r="I119" i="1"/>
  <c r="U119" i="1" s="1"/>
  <c r="I118" i="1"/>
  <c r="U118" i="1" s="1"/>
  <c r="I117" i="1"/>
  <c r="U117" i="1" s="1"/>
  <c r="I116" i="1"/>
  <c r="U116" i="1" s="1"/>
  <c r="I115" i="1"/>
  <c r="U115" i="1" s="1"/>
  <c r="I114" i="1"/>
  <c r="U114" i="1" s="1"/>
  <c r="I113" i="1"/>
  <c r="U113" i="1" s="1"/>
  <c r="I112" i="1"/>
  <c r="U112" i="1" s="1"/>
  <c r="I111" i="1"/>
  <c r="U111" i="1" s="1"/>
  <c r="I110" i="1"/>
  <c r="U110" i="1" s="1"/>
  <c r="I109" i="1"/>
  <c r="U109" i="1" s="1"/>
  <c r="I108" i="1"/>
  <c r="U108" i="1" s="1"/>
  <c r="I107" i="1"/>
  <c r="U107" i="1" s="1"/>
  <c r="I106" i="1"/>
  <c r="U106" i="1" s="1"/>
  <c r="I105" i="1"/>
  <c r="U105" i="1" s="1"/>
  <c r="I104" i="1"/>
  <c r="U104" i="1" s="1"/>
  <c r="I103" i="1"/>
  <c r="U103" i="1" s="1"/>
  <c r="I102" i="1"/>
  <c r="U102" i="1" s="1"/>
  <c r="I101" i="1"/>
  <c r="U101" i="1" s="1"/>
  <c r="I100" i="1"/>
  <c r="U100" i="1" s="1"/>
  <c r="I99" i="1"/>
  <c r="U99" i="1" s="1"/>
  <c r="I98" i="1"/>
  <c r="U98" i="1" s="1"/>
  <c r="I97" i="1"/>
  <c r="U97" i="1" s="1"/>
  <c r="I96" i="1"/>
  <c r="U96" i="1" s="1"/>
  <c r="I95" i="1"/>
  <c r="U95" i="1" s="1"/>
  <c r="I94" i="1"/>
  <c r="U94" i="1" s="1"/>
  <c r="I93" i="1"/>
  <c r="U93" i="1" s="1"/>
  <c r="I92" i="1"/>
  <c r="U92" i="1" s="1"/>
  <c r="I91" i="1"/>
  <c r="U91" i="1" s="1"/>
  <c r="I90" i="1"/>
  <c r="U90" i="1" s="1"/>
  <c r="I89" i="1"/>
  <c r="U89" i="1" s="1"/>
  <c r="I88" i="1"/>
  <c r="U88" i="1" s="1"/>
  <c r="I87" i="1"/>
  <c r="U87" i="1" s="1"/>
  <c r="I86" i="1"/>
  <c r="U86" i="1" s="1"/>
  <c r="I85" i="1"/>
  <c r="U85" i="1" s="1"/>
  <c r="I84" i="1"/>
  <c r="U84" i="1" s="1"/>
  <c r="I83" i="1"/>
  <c r="U83" i="1" s="1"/>
  <c r="I82" i="1"/>
  <c r="U82" i="1" s="1"/>
  <c r="I81" i="1"/>
  <c r="U81" i="1" s="1"/>
  <c r="I80" i="1"/>
  <c r="U80" i="1" s="1"/>
  <c r="I79" i="1"/>
  <c r="U79" i="1" s="1"/>
  <c r="I78" i="1"/>
  <c r="U78" i="1" s="1"/>
  <c r="I77" i="1"/>
  <c r="U77" i="1" s="1"/>
  <c r="I76" i="1"/>
  <c r="U76" i="1" s="1"/>
  <c r="I75" i="1"/>
  <c r="U75" i="1" s="1"/>
  <c r="I74" i="1"/>
  <c r="U74" i="1" s="1"/>
  <c r="I73" i="1"/>
  <c r="U73" i="1" s="1"/>
  <c r="I72" i="1"/>
  <c r="U72" i="1" s="1"/>
  <c r="I71" i="1"/>
  <c r="U71" i="1" s="1"/>
  <c r="I70" i="1"/>
  <c r="U70" i="1" s="1"/>
  <c r="I69" i="1"/>
  <c r="U69" i="1" s="1"/>
  <c r="I68" i="1"/>
  <c r="U68" i="1" s="1"/>
  <c r="I67" i="1"/>
  <c r="U67" i="1" s="1"/>
  <c r="I66" i="1"/>
  <c r="U66" i="1" s="1"/>
  <c r="I65" i="1"/>
  <c r="U65" i="1" s="1"/>
  <c r="I64" i="1"/>
  <c r="U64" i="1" s="1"/>
  <c r="I63" i="1"/>
  <c r="U63" i="1" s="1"/>
  <c r="I62" i="1"/>
  <c r="U62" i="1" s="1"/>
  <c r="I61" i="1"/>
  <c r="U61" i="1" s="1"/>
  <c r="I60" i="1"/>
  <c r="U60" i="1" s="1"/>
  <c r="I59" i="1"/>
  <c r="U59" i="1" s="1"/>
  <c r="I58" i="1"/>
  <c r="U58" i="1" s="1"/>
  <c r="I57" i="1"/>
  <c r="U57" i="1" s="1"/>
  <c r="I56" i="1"/>
  <c r="U56" i="1" s="1"/>
  <c r="I55" i="1"/>
  <c r="U55" i="1" s="1"/>
  <c r="I54" i="1"/>
  <c r="U54" i="1" s="1"/>
  <c r="I53" i="1"/>
  <c r="U53" i="1" s="1"/>
  <c r="I52" i="1"/>
  <c r="U52" i="1" s="1"/>
  <c r="I51" i="1"/>
  <c r="U51" i="1" s="1"/>
  <c r="I50" i="1"/>
  <c r="U50" i="1" s="1"/>
  <c r="I49" i="1"/>
  <c r="U49" i="1" s="1"/>
  <c r="I48" i="1"/>
  <c r="U48" i="1" s="1"/>
  <c r="I47" i="1"/>
  <c r="U47" i="1" s="1"/>
  <c r="I46" i="1"/>
  <c r="U46" i="1" s="1"/>
  <c r="I45" i="1"/>
  <c r="U45" i="1" s="1"/>
  <c r="I44" i="1"/>
  <c r="U44" i="1" s="1"/>
  <c r="I43" i="1"/>
  <c r="U43" i="1" s="1"/>
  <c r="I42" i="1"/>
  <c r="U42" i="1" s="1"/>
  <c r="I41" i="1"/>
  <c r="U41" i="1" s="1"/>
  <c r="I40" i="1"/>
  <c r="U40" i="1" s="1"/>
  <c r="I39" i="1"/>
  <c r="U39" i="1" s="1"/>
  <c r="I38" i="1"/>
  <c r="U38" i="1" s="1"/>
  <c r="I37" i="1"/>
  <c r="U37" i="1" s="1"/>
  <c r="I36" i="1"/>
  <c r="U36" i="1" s="1"/>
  <c r="I35" i="1"/>
  <c r="U35" i="1" s="1"/>
  <c r="I34" i="1"/>
  <c r="U34" i="1" s="1"/>
  <c r="I33" i="1"/>
  <c r="U33" i="1" s="1"/>
  <c r="I32" i="1"/>
  <c r="U32" i="1" s="1"/>
  <c r="I31" i="1"/>
  <c r="U31" i="1" s="1"/>
  <c r="I30" i="1"/>
  <c r="U30" i="1" s="1"/>
  <c r="I29" i="1"/>
  <c r="U29" i="1" s="1"/>
  <c r="I28" i="1"/>
  <c r="U28" i="1" s="1"/>
  <c r="I27" i="1"/>
  <c r="U27" i="1" s="1"/>
  <c r="I26" i="1"/>
  <c r="U26" i="1" s="1"/>
  <c r="I25" i="1"/>
  <c r="U25" i="1" s="1"/>
  <c r="I24" i="1"/>
  <c r="U24" i="1" s="1"/>
  <c r="I23" i="1"/>
  <c r="U23" i="1" s="1"/>
  <c r="I22" i="1"/>
  <c r="U22" i="1" s="1"/>
  <c r="I21" i="1"/>
  <c r="U21" i="1" s="1"/>
  <c r="I20" i="1"/>
  <c r="U20" i="1" s="1"/>
  <c r="I19" i="1"/>
  <c r="U19" i="1" s="1"/>
  <c r="I18" i="1"/>
  <c r="U18" i="1" s="1"/>
  <c r="I17" i="1"/>
  <c r="U17" i="1" s="1"/>
  <c r="I16" i="1"/>
  <c r="U16" i="1" s="1"/>
  <c r="I15" i="1"/>
  <c r="U15" i="1" s="1"/>
  <c r="I14" i="1"/>
  <c r="U14" i="1" s="1"/>
  <c r="I13" i="1"/>
  <c r="U13" i="1" s="1"/>
  <c r="I12" i="1"/>
  <c r="U12" i="1" s="1"/>
  <c r="B5" i="1" l="1"/>
  <c r="P3" i="1" l="1"/>
  <c r="R3" i="1" s="1"/>
  <c r="N4" i="1" l="1"/>
  <c r="Q4" i="1" s="1"/>
  <c r="N3" i="1"/>
  <c r="Q3" i="1" s="1"/>
  <c r="P10" i="1" l="1"/>
  <c r="S11" i="1" l="1"/>
  <c r="AB10" i="1"/>
  <c r="AE11" i="1" s="1"/>
  <c r="F12" i="1"/>
  <c r="U730" i="1" l="1"/>
  <c r="U718" i="1"/>
  <c r="U706" i="1"/>
  <c r="U694" i="1"/>
  <c r="U682" i="1"/>
  <c r="U670" i="1"/>
  <c r="U658" i="1"/>
  <c r="U646" i="1"/>
  <c r="U634" i="1"/>
  <c r="U622" i="1"/>
  <c r="U610" i="1"/>
  <c r="U598" i="1"/>
  <c r="U586" i="1"/>
  <c r="U574" i="1"/>
  <c r="U562" i="1"/>
  <c r="U550" i="1"/>
  <c r="U538" i="1"/>
  <c r="U526" i="1"/>
  <c r="U514" i="1"/>
  <c r="U502" i="1"/>
  <c r="U490" i="1"/>
  <c r="U478" i="1"/>
  <c r="U466" i="1"/>
  <c r="U454" i="1"/>
  <c r="U442" i="1"/>
  <c r="U430" i="1"/>
  <c r="U418" i="1"/>
  <c r="U406" i="1"/>
  <c r="U394" i="1"/>
  <c r="U382" i="1"/>
  <c r="V382" i="1"/>
  <c r="V735" i="1" l="1"/>
  <c r="V398" i="1"/>
  <c r="V422" i="1"/>
  <c r="V446" i="1"/>
  <c r="V462" i="1"/>
  <c r="V510" i="1"/>
  <c r="V391" i="1"/>
  <c r="V407" i="1"/>
  <c r="V423" i="1"/>
  <c r="V439" i="1"/>
  <c r="V447" i="1"/>
  <c r="V463" i="1"/>
  <c r="V479" i="1"/>
  <c r="V495" i="1"/>
  <c r="V527" i="1"/>
  <c r="V384" i="1"/>
  <c r="V392" i="1"/>
  <c r="V400" i="1"/>
  <c r="V408" i="1"/>
  <c r="V416" i="1"/>
  <c r="V424" i="1"/>
  <c r="V432" i="1"/>
  <c r="V440" i="1"/>
  <c r="V448" i="1"/>
  <c r="V456" i="1"/>
  <c r="V464" i="1"/>
  <c r="V472" i="1"/>
  <c r="V480" i="1"/>
  <c r="V488" i="1"/>
  <c r="V496" i="1"/>
  <c r="V504" i="1"/>
  <c r="V512" i="1"/>
  <c r="V520" i="1"/>
  <c r="V528" i="1"/>
  <c r="V536" i="1"/>
  <c r="V544" i="1"/>
  <c r="V552" i="1"/>
  <c r="V560" i="1"/>
  <c r="V568" i="1"/>
  <c r="V576" i="1"/>
  <c r="V584" i="1"/>
  <c r="V592" i="1"/>
  <c r="V600" i="1"/>
  <c r="V608" i="1"/>
  <c r="V616" i="1"/>
  <c r="V624" i="1"/>
  <c r="V632" i="1"/>
  <c r="V640" i="1"/>
  <c r="V648" i="1"/>
  <c r="V656" i="1"/>
  <c r="V664" i="1"/>
  <c r="V672" i="1"/>
  <c r="V680" i="1"/>
  <c r="V688" i="1"/>
  <c r="V696" i="1"/>
  <c r="V704" i="1"/>
  <c r="V712" i="1"/>
  <c r="V720" i="1"/>
  <c r="V728" i="1"/>
  <c r="V736" i="1"/>
  <c r="V385" i="1"/>
  <c r="V393" i="1"/>
  <c r="V401" i="1"/>
  <c r="V409" i="1"/>
  <c r="V417" i="1"/>
  <c r="V425" i="1"/>
  <c r="V433" i="1"/>
  <c r="V441" i="1"/>
  <c r="V449" i="1"/>
  <c r="V457" i="1"/>
  <c r="V465" i="1"/>
  <c r="V473" i="1"/>
  <c r="V481" i="1"/>
  <c r="V489" i="1"/>
  <c r="V497" i="1"/>
  <c r="V505" i="1"/>
  <c r="V513" i="1"/>
  <c r="V521" i="1"/>
  <c r="V529" i="1"/>
  <c r="V537" i="1"/>
  <c r="V545" i="1"/>
  <c r="V553" i="1"/>
  <c r="V561" i="1"/>
  <c r="V569" i="1"/>
  <c r="V577" i="1"/>
  <c r="V585" i="1"/>
  <c r="V593" i="1"/>
  <c r="V601" i="1"/>
  <c r="V609" i="1"/>
  <c r="V617" i="1"/>
  <c r="V625" i="1"/>
  <c r="V633" i="1"/>
  <c r="V641" i="1"/>
  <c r="V649" i="1"/>
  <c r="V657" i="1"/>
  <c r="V665" i="1"/>
  <c r="V673" i="1"/>
  <c r="V681" i="1"/>
  <c r="V689" i="1"/>
  <c r="V697" i="1"/>
  <c r="V705" i="1"/>
  <c r="V713" i="1"/>
  <c r="V721" i="1"/>
  <c r="V729" i="1"/>
  <c r="V737" i="1"/>
  <c r="V394" i="1"/>
  <c r="V402" i="1"/>
  <c r="V410" i="1"/>
  <c r="V418" i="1"/>
  <c r="V442" i="1"/>
  <c r="V450" i="1"/>
  <c r="V458" i="1"/>
  <c r="V466" i="1"/>
  <c r="V474" i="1"/>
  <c r="V482" i="1"/>
  <c r="V490" i="1"/>
  <c r="V498" i="1"/>
  <c r="V506" i="1"/>
  <c r="V514" i="1"/>
  <c r="V522" i="1"/>
  <c r="V530" i="1"/>
  <c r="V538" i="1"/>
  <c r="V546" i="1"/>
  <c r="V554" i="1"/>
  <c r="V562" i="1"/>
  <c r="V570" i="1"/>
  <c r="V578" i="1"/>
  <c r="V586" i="1"/>
  <c r="V594" i="1"/>
  <c r="V602" i="1"/>
  <c r="V610" i="1"/>
  <c r="V618" i="1"/>
  <c r="V626" i="1"/>
  <c r="V634" i="1"/>
  <c r="V642" i="1"/>
  <c r="V650" i="1"/>
  <c r="V658" i="1"/>
  <c r="V666" i="1"/>
  <c r="V674" i="1"/>
  <c r="V682" i="1"/>
  <c r="V690" i="1"/>
  <c r="V698" i="1"/>
  <c r="V706" i="1"/>
  <c r="V714" i="1"/>
  <c r="V722" i="1"/>
  <c r="V730" i="1"/>
  <c r="V738" i="1"/>
  <c r="V434" i="1"/>
  <c r="V387" i="1"/>
  <c r="V403" i="1"/>
  <c r="V419" i="1"/>
  <c r="V435" i="1"/>
  <c r="V451" i="1"/>
  <c r="V467" i="1"/>
  <c r="V483" i="1"/>
  <c r="V499" i="1"/>
  <c r="V515" i="1"/>
  <c r="V523" i="1"/>
  <c r="V531" i="1"/>
  <c r="V547" i="1"/>
  <c r="V555" i="1"/>
  <c r="V563" i="1"/>
  <c r="V571" i="1"/>
  <c r="V579" i="1"/>
  <c r="V587" i="1"/>
  <c r="V595" i="1"/>
  <c r="V603" i="1"/>
  <c r="V611" i="1"/>
  <c r="V619" i="1"/>
  <c r="V627" i="1"/>
  <c r="V635" i="1"/>
  <c r="V643" i="1"/>
  <c r="V651" i="1"/>
  <c r="V659" i="1"/>
  <c r="V667" i="1"/>
  <c r="V675" i="1"/>
  <c r="V683" i="1"/>
  <c r="V691" i="1"/>
  <c r="V699" i="1"/>
  <c r="V707" i="1"/>
  <c r="V715" i="1"/>
  <c r="V723" i="1"/>
  <c r="V731" i="1"/>
  <c r="V739" i="1"/>
  <c r="V386" i="1"/>
  <c r="V426" i="1"/>
  <c r="V395" i="1"/>
  <c r="V411" i="1"/>
  <c r="V427" i="1"/>
  <c r="V443" i="1"/>
  <c r="V459" i="1"/>
  <c r="V475" i="1"/>
  <c r="V491" i="1"/>
  <c r="V507" i="1"/>
  <c r="V539" i="1"/>
  <c r="V388" i="1"/>
  <c r="V396" i="1"/>
  <c r="V404" i="1"/>
  <c r="V412" i="1"/>
  <c r="V420" i="1"/>
  <c r="V428" i="1"/>
  <c r="V436" i="1"/>
  <c r="V444" i="1"/>
  <c r="V452" i="1"/>
  <c r="V460" i="1"/>
  <c r="V468" i="1"/>
  <c r="V476" i="1"/>
  <c r="V484" i="1"/>
  <c r="V492" i="1"/>
  <c r="V500" i="1"/>
  <c r="V508" i="1"/>
  <c r="V516" i="1"/>
  <c r="V524" i="1"/>
  <c r="V532" i="1"/>
  <c r="V540" i="1"/>
  <c r="V548" i="1"/>
  <c r="V556" i="1"/>
  <c r="V564" i="1"/>
  <c r="V572" i="1"/>
  <c r="V580" i="1"/>
  <c r="V588" i="1"/>
  <c r="V596" i="1"/>
  <c r="V604" i="1"/>
  <c r="V612" i="1"/>
  <c r="V620" i="1"/>
  <c r="V628" i="1"/>
  <c r="V636" i="1"/>
  <c r="V644" i="1"/>
  <c r="V652" i="1"/>
  <c r="V660" i="1"/>
  <c r="V668" i="1"/>
  <c r="V676" i="1"/>
  <c r="V684" i="1"/>
  <c r="V692" i="1"/>
  <c r="V700" i="1"/>
  <c r="V708" i="1"/>
  <c r="V716" i="1"/>
  <c r="V724" i="1"/>
  <c r="V732" i="1"/>
  <c r="V740" i="1"/>
  <c r="V389" i="1"/>
  <c r="V397" i="1"/>
  <c r="V405" i="1"/>
  <c r="V413" i="1"/>
  <c r="V421" i="1"/>
  <c r="V429" i="1"/>
  <c r="V437" i="1"/>
  <c r="V445" i="1"/>
  <c r="V453" i="1"/>
  <c r="V461" i="1"/>
  <c r="V469" i="1"/>
  <c r="V477" i="1"/>
  <c r="V485" i="1"/>
  <c r="V493" i="1"/>
  <c r="V501" i="1"/>
  <c r="V509" i="1"/>
  <c r="V517" i="1"/>
  <c r="V525" i="1"/>
  <c r="V533" i="1"/>
  <c r="V541" i="1"/>
  <c r="V549" i="1"/>
  <c r="V557" i="1"/>
  <c r="V565" i="1"/>
  <c r="V573" i="1"/>
  <c r="V581" i="1"/>
  <c r="V589" i="1"/>
  <c r="V597" i="1"/>
  <c r="V605" i="1"/>
  <c r="V613" i="1"/>
  <c r="V621" i="1"/>
  <c r="V629" i="1"/>
  <c r="V637" i="1"/>
  <c r="V645" i="1"/>
  <c r="V653" i="1"/>
  <c r="V661" i="1"/>
  <c r="V669" i="1"/>
  <c r="V677" i="1"/>
  <c r="V685" i="1"/>
  <c r="V693" i="1"/>
  <c r="V701" i="1"/>
  <c r="V709" i="1"/>
  <c r="V717" i="1"/>
  <c r="V725" i="1"/>
  <c r="V733" i="1"/>
  <c r="V741" i="1"/>
  <c r="V390" i="1"/>
  <c r="V414" i="1"/>
  <c r="V438" i="1"/>
  <c r="V454" i="1"/>
  <c r="V470" i="1"/>
  <c r="V478" i="1"/>
  <c r="V486" i="1"/>
  <c r="V502" i="1"/>
  <c r="V518" i="1"/>
  <c r="V526" i="1"/>
  <c r="V534" i="1"/>
  <c r="V542" i="1"/>
  <c r="V550" i="1"/>
  <c r="V558" i="1"/>
  <c r="V566" i="1"/>
  <c r="V574" i="1"/>
  <c r="V582" i="1"/>
  <c r="V590" i="1"/>
  <c r="V598" i="1"/>
  <c r="V606" i="1"/>
  <c r="V614" i="1"/>
  <c r="V622" i="1"/>
  <c r="V630" i="1"/>
  <c r="V638" i="1"/>
  <c r="V646" i="1"/>
  <c r="V654" i="1"/>
  <c r="V662" i="1"/>
  <c r="V670" i="1"/>
  <c r="V678" i="1"/>
  <c r="V686" i="1"/>
  <c r="V694" i="1"/>
  <c r="V702" i="1"/>
  <c r="V710" i="1"/>
  <c r="V718" i="1"/>
  <c r="V726" i="1"/>
  <c r="V734" i="1"/>
  <c r="V406" i="1"/>
  <c r="V430" i="1"/>
  <c r="V494" i="1"/>
  <c r="V383" i="1"/>
  <c r="V399" i="1"/>
  <c r="V415" i="1"/>
  <c r="V431" i="1"/>
  <c r="V455" i="1"/>
  <c r="V471" i="1"/>
  <c r="V487" i="1"/>
  <c r="V503" i="1"/>
  <c r="V511" i="1"/>
  <c r="V519" i="1"/>
  <c r="V535" i="1"/>
  <c r="V543" i="1"/>
  <c r="V551" i="1"/>
  <c r="V559" i="1"/>
  <c r="V567" i="1"/>
  <c r="V575" i="1"/>
  <c r="V583" i="1"/>
  <c r="V591" i="1"/>
  <c r="V599" i="1"/>
  <c r="V607" i="1"/>
  <c r="V615" i="1"/>
  <c r="V623" i="1"/>
  <c r="V631" i="1"/>
  <c r="V639" i="1"/>
  <c r="V647" i="1"/>
  <c r="V655" i="1"/>
  <c r="V663" i="1"/>
  <c r="V671" i="1"/>
  <c r="V679" i="1"/>
  <c r="V687" i="1"/>
  <c r="V695" i="1"/>
  <c r="V703" i="1"/>
  <c r="V711" i="1"/>
  <c r="V719" i="1"/>
  <c r="V727" i="1"/>
  <c r="Y741" i="1" l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AB396" i="1" s="1"/>
  <c r="Y395" i="1"/>
  <c r="AB395" i="1" s="1"/>
  <c r="Y394" i="1"/>
  <c r="AB394" i="1" s="1"/>
  <c r="Y393" i="1"/>
  <c r="AB393" i="1" s="1"/>
  <c r="Y392" i="1"/>
  <c r="AB392" i="1" s="1"/>
  <c r="Y391" i="1"/>
  <c r="AB391" i="1" s="1"/>
  <c r="Y390" i="1"/>
  <c r="AB390" i="1" s="1"/>
  <c r="Y389" i="1"/>
  <c r="AB389" i="1" s="1"/>
  <c r="Y388" i="1"/>
  <c r="AB388" i="1" s="1"/>
  <c r="Y387" i="1"/>
  <c r="AB387" i="1" s="1"/>
  <c r="Y386" i="1"/>
  <c r="AB386" i="1" s="1"/>
  <c r="Y385" i="1"/>
  <c r="AB385" i="1" s="1"/>
  <c r="Y384" i="1"/>
  <c r="AB384" i="1" s="1"/>
  <c r="Y383" i="1"/>
  <c r="AB383" i="1" s="1"/>
  <c r="Y382" i="1"/>
  <c r="AB382" i="1" s="1"/>
  <c r="Y562" i="1"/>
  <c r="AB622" i="1" l="1"/>
  <c r="AB626" i="1"/>
  <c r="AB630" i="1"/>
  <c r="AB634" i="1"/>
  <c r="AB638" i="1"/>
  <c r="AB642" i="1"/>
  <c r="AB646" i="1"/>
  <c r="AB650" i="1"/>
  <c r="AB654" i="1"/>
  <c r="AB658" i="1"/>
  <c r="AB662" i="1"/>
  <c r="AB666" i="1"/>
  <c r="AB670" i="1"/>
  <c r="AB674" i="1"/>
  <c r="AB678" i="1"/>
  <c r="AB682" i="1"/>
  <c r="AB686" i="1"/>
  <c r="AB690" i="1"/>
  <c r="AB694" i="1"/>
  <c r="AB698" i="1"/>
  <c r="AB702" i="1"/>
  <c r="AB706" i="1"/>
  <c r="AB710" i="1"/>
  <c r="AB714" i="1"/>
  <c r="AB718" i="1"/>
  <c r="AB722" i="1"/>
  <c r="AB726" i="1"/>
  <c r="AB730" i="1"/>
  <c r="AB734" i="1"/>
  <c r="AB738" i="1"/>
  <c r="AB623" i="1"/>
  <c r="AB627" i="1"/>
  <c r="AB631" i="1"/>
  <c r="AB635" i="1"/>
  <c r="AB639" i="1"/>
  <c r="AB643" i="1"/>
  <c r="AB647" i="1"/>
  <c r="AB651" i="1"/>
  <c r="AB655" i="1"/>
  <c r="AB659" i="1"/>
  <c r="AB663" i="1"/>
  <c r="AB667" i="1"/>
  <c r="AB671" i="1"/>
  <c r="AB675" i="1"/>
  <c r="AB679" i="1"/>
  <c r="AB683" i="1"/>
  <c r="AB687" i="1"/>
  <c r="AB691" i="1"/>
  <c r="AB695" i="1"/>
  <c r="AB699" i="1"/>
  <c r="AB703" i="1"/>
  <c r="AB707" i="1"/>
  <c r="AB711" i="1"/>
  <c r="AB715" i="1"/>
  <c r="AB719" i="1"/>
  <c r="AB723" i="1"/>
  <c r="AB727" i="1"/>
  <c r="AB731" i="1"/>
  <c r="AB735" i="1"/>
  <c r="AB739" i="1"/>
  <c r="AB624" i="1"/>
  <c r="AB628" i="1"/>
  <c r="AB632" i="1"/>
  <c r="AB636" i="1"/>
  <c r="AB640" i="1"/>
  <c r="AB644" i="1"/>
  <c r="AB648" i="1"/>
  <c r="AB652" i="1"/>
  <c r="AB656" i="1"/>
  <c r="AB660" i="1"/>
  <c r="AB664" i="1"/>
  <c r="AB668" i="1"/>
  <c r="AB672" i="1"/>
  <c r="AB676" i="1"/>
  <c r="AB680" i="1"/>
  <c r="AB684" i="1"/>
  <c r="AB688" i="1"/>
  <c r="AB692" i="1"/>
  <c r="AB696" i="1"/>
  <c r="AB700" i="1"/>
  <c r="AB704" i="1"/>
  <c r="AB708" i="1"/>
  <c r="AB712" i="1"/>
  <c r="AB716" i="1"/>
  <c r="AB720" i="1"/>
  <c r="AB724" i="1"/>
  <c r="AB728" i="1"/>
  <c r="AB732" i="1"/>
  <c r="AB736" i="1"/>
  <c r="AB740" i="1"/>
  <c r="AB621" i="1"/>
  <c r="AB625" i="1"/>
  <c r="AB629" i="1"/>
  <c r="AB633" i="1"/>
  <c r="AB637" i="1"/>
  <c r="AB641" i="1"/>
  <c r="AB645" i="1"/>
  <c r="AB649" i="1"/>
  <c r="AB653" i="1"/>
  <c r="AB657" i="1"/>
  <c r="AB661" i="1"/>
  <c r="AB665" i="1"/>
  <c r="AB669" i="1"/>
  <c r="AB673" i="1"/>
  <c r="AB677" i="1"/>
  <c r="AB681" i="1"/>
  <c r="AB685" i="1"/>
  <c r="AB689" i="1"/>
  <c r="AB693" i="1"/>
  <c r="AB697" i="1"/>
  <c r="AB701" i="1"/>
  <c r="AB705" i="1"/>
  <c r="AB709" i="1"/>
  <c r="AB713" i="1"/>
  <c r="AB717" i="1"/>
  <c r="AB721" i="1"/>
  <c r="AB725" i="1"/>
  <c r="AB729" i="1"/>
  <c r="AB733" i="1"/>
  <c r="AB737" i="1"/>
  <c r="AB741" i="1"/>
  <c r="AB397" i="1"/>
  <c r="AB398" i="1"/>
  <c r="AB399" i="1" l="1"/>
  <c r="D3" i="1"/>
  <c r="AB400" i="1" l="1"/>
  <c r="AE380" i="1"/>
  <c r="AB401" i="1" l="1"/>
  <c r="O10" i="1"/>
  <c r="AA10" i="1" s="1"/>
  <c r="AB402" i="1" l="1"/>
  <c r="E10" i="1"/>
  <c r="BA381" i="1" s="1"/>
  <c r="AB403" i="1" l="1"/>
  <c r="E12" i="1"/>
  <c r="K382" i="1" l="1"/>
  <c r="BA382" i="1"/>
  <c r="E13" i="1"/>
  <c r="AY382" i="1"/>
  <c r="AY381" i="1" s="1"/>
  <c r="E11" i="1"/>
  <c r="AB404" i="1"/>
  <c r="P382" i="1"/>
  <c r="M382" i="1"/>
  <c r="N382" i="1" s="1"/>
  <c r="S382" i="1"/>
  <c r="R382" i="1"/>
  <c r="Q382" i="1"/>
  <c r="I382" i="1"/>
  <c r="E382" i="1"/>
  <c r="F382" i="1" s="1"/>
  <c r="L382" i="1"/>
  <c r="B382" i="1"/>
  <c r="C382" i="1" s="1"/>
  <c r="AY383" i="1" l="1"/>
  <c r="BA383" i="1"/>
  <c r="AC382" i="1"/>
  <c r="R383" i="1"/>
  <c r="K383" i="1"/>
  <c r="P383" i="1"/>
  <c r="M383" i="1"/>
  <c r="N383" i="1" s="1"/>
  <c r="L383" i="1"/>
  <c r="S383" i="1"/>
  <c r="I383" i="1"/>
  <c r="D383" i="1"/>
  <c r="Q383" i="1"/>
  <c r="E383" i="1"/>
  <c r="F383" i="1" s="1"/>
  <c r="G383" i="1" s="1"/>
  <c r="H383" i="1" s="1"/>
  <c r="B383" i="1"/>
  <c r="C383" i="1" s="1"/>
  <c r="E14" i="1"/>
  <c r="AB405" i="1"/>
  <c r="D382" i="1"/>
  <c r="D381" i="1"/>
  <c r="E381" i="1"/>
  <c r="B381" i="1"/>
  <c r="C381" i="1" s="1"/>
  <c r="J382" i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B11" i="1"/>
  <c r="AY384" i="1" l="1"/>
  <c r="BA384" i="1"/>
  <c r="O383" i="1"/>
  <c r="I384" i="1"/>
  <c r="E384" i="1"/>
  <c r="F384" i="1" s="1"/>
  <c r="G384" i="1" s="1"/>
  <c r="H384" i="1" s="1"/>
  <c r="M384" i="1"/>
  <c r="N384" i="1" s="1"/>
  <c r="R384" i="1"/>
  <c r="S384" i="1"/>
  <c r="D384" i="1"/>
  <c r="Q384" i="1"/>
  <c r="B384" i="1"/>
  <c r="C384" i="1" s="1"/>
  <c r="L384" i="1"/>
  <c r="E15" i="1"/>
  <c r="K384" i="1"/>
  <c r="P384" i="1"/>
  <c r="AB406" i="1"/>
  <c r="O382" i="1"/>
  <c r="H381" i="1"/>
  <c r="G382" i="1"/>
  <c r="H382" i="1" s="1"/>
  <c r="AY385" i="1" l="1"/>
  <c r="BA385" i="1"/>
  <c r="O384" i="1"/>
  <c r="B385" i="1"/>
  <c r="C385" i="1" s="1"/>
  <c r="D385" i="1"/>
  <c r="P385" i="1"/>
  <c r="K385" i="1"/>
  <c r="Q385" i="1"/>
  <c r="E385" i="1"/>
  <c r="F385" i="1" s="1"/>
  <c r="G385" i="1" s="1"/>
  <c r="H385" i="1" s="1"/>
  <c r="I385" i="1"/>
  <c r="R385" i="1"/>
  <c r="S385" i="1"/>
  <c r="M385" i="1"/>
  <c r="N385" i="1" s="1"/>
  <c r="O385" i="1" s="1"/>
  <c r="L385" i="1"/>
  <c r="E16" i="1"/>
  <c r="AD382" i="1"/>
  <c r="AB407" i="1"/>
  <c r="AY386" i="1" l="1"/>
  <c r="BA386" i="1"/>
  <c r="M386" i="1"/>
  <c r="N386" i="1" s="1"/>
  <c r="Q386" i="1"/>
  <c r="K386" i="1"/>
  <c r="S386" i="1"/>
  <c r="E386" i="1"/>
  <c r="F386" i="1" s="1"/>
  <c r="G386" i="1" s="1"/>
  <c r="H386" i="1" s="1"/>
  <c r="E17" i="1"/>
  <c r="B386" i="1"/>
  <c r="C386" i="1" s="1"/>
  <c r="D386" i="1"/>
  <c r="P386" i="1"/>
  <c r="I386" i="1"/>
  <c r="L386" i="1"/>
  <c r="R386" i="1"/>
  <c r="M12" i="1"/>
  <c r="Y12" i="1" s="1"/>
  <c r="AB408" i="1"/>
  <c r="AY387" i="1" l="1"/>
  <c r="BA387" i="1"/>
  <c r="O386" i="1"/>
  <c r="B387" i="1"/>
  <c r="C387" i="1" s="1"/>
  <c r="P387" i="1"/>
  <c r="S387" i="1"/>
  <c r="E387" i="1"/>
  <c r="F387" i="1" s="1"/>
  <c r="G387" i="1" s="1"/>
  <c r="H387" i="1" s="1"/>
  <c r="K387" i="1"/>
  <c r="I387" i="1"/>
  <c r="L387" i="1"/>
  <c r="D387" i="1"/>
  <c r="Q387" i="1"/>
  <c r="E18" i="1"/>
  <c r="R387" i="1"/>
  <c r="M387" i="1"/>
  <c r="N387" i="1" s="1"/>
  <c r="AB409" i="1"/>
  <c r="AY388" i="1" l="1"/>
  <c r="BA388" i="1"/>
  <c r="E19" i="1"/>
  <c r="O387" i="1"/>
  <c r="R388" i="1"/>
  <c r="D388" i="1"/>
  <c r="I388" i="1"/>
  <c r="M388" i="1"/>
  <c r="N388" i="1" s="1"/>
  <c r="K388" i="1"/>
  <c r="P388" i="1"/>
  <c r="L388" i="1"/>
  <c r="E388" i="1"/>
  <c r="F388" i="1" s="1"/>
  <c r="G388" i="1" s="1"/>
  <c r="H388" i="1" s="1"/>
  <c r="Q388" i="1"/>
  <c r="B388" i="1"/>
  <c r="C388" i="1" s="1"/>
  <c r="S388" i="1"/>
  <c r="AB410" i="1"/>
  <c r="AY389" i="1" l="1"/>
  <c r="BA389" i="1"/>
  <c r="E20" i="1"/>
  <c r="O388" i="1"/>
  <c r="S389" i="1"/>
  <c r="B389" i="1"/>
  <c r="C389" i="1" s="1"/>
  <c r="L389" i="1"/>
  <c r="I389" i="1"/>
  <c r="K389" i="1"/>
  <c r="E389" i="1"/>
  <c r="F389" i="1" s="1"/>
  <c r="G389" i="1" s="1"/>
  <c r="H389" i="1" s="1"/>
  <c r="M389" i="1"/>
  <c r="N389" i="1" s="1"/>
  <c r="P389" i="1"/>
  <c r="D389" i="1"/>
  <c r="R389" i="1"/>
  <c r="Q389" i="1"/>
  <c r="AB411" i="1"/>
  <c r="AY390" i="1" l="1"/>
  <c r="BA390" i="1"/>
  <c r="B390" i="1"/>
  <c r="C390" i="1" s="1"/>
  <c r="Q390" i="1"/>
  <c r="E21" i="1"/>
  <c r="K390" i="1"/>
  <c r="R390" i="1"/>
  <c r="L390" i="1"/>
  <c r="E390" i="1"/>
  <c r="F390" i="1" s="1"/>
  <c r="G390" i="1" s="1"/>
  <c r="H390" i="1" s="1"/>
  <c r="P390" i="1"/>
  <c r="I390" i="1"/>
  <c r="S390" i="1"/>
  <c r="D390" i="1"/>
  <c r="O389" i="1"/>
  <c r="M390" i="1"/>
  <c r="N390" i="1" s="1"/>
  <c r="AB412" i="1"/>
  <c r="AY391" i="1" l="1"/>
  <c r="BA391" i="1"/>
  <c r="E22" i="1"/>
  <c r="B392" i="1" s="1"/>
  <c r="C392" i="1" s="1"/>
  <c r="S391" i="1"/>
  <c r="P391" i="1"/>
  <c r="L391" i="1"/>
  <c r="M391" i="1"/>
  <c r="N391" i="1" s="1"/>
  <c r="E391" i="1"/>
  <c r="F391" i="1" s="1"/>
  <c r="G391" i="1" s="1"/>
  <c r="H391" i="1" s="1"/>
  <c r="B391" i="1"/>
  <c r="C391" i="1" s="1"/>
  <c r="O390" i="1"/>
  <c r="K391" i="1"/>
  <c r="I391" i="1"/>
  <c r="Q391" i="1"/>
  <c r="R391" i="1"/>
  <c r="D391" i="1"/>
  <c r="E23" i="1"/>
  <c r="AB413" i="1"/>
  <c r="L392" i="1" l="1"/>
  <c r="I392" i="1"/>
  <c r="D392" i="1"/>
  <c r="R392" i="1"/>
  <c r="M392" i="1"/>
  <c r="N392" i="1" s="1"/>
  <c r="O392" i="1" s="1"/>
  <c r="AY393" i="1"/>
  <c r="BA393" i="1"/>
  <c r="AY392" i="1"/>
  <c r="BA392" i="1"/>
  <c r="P392" i="1"/>
  <c r="K392" i="1"/>
  <c r="S392" i="1"/>
  <c r="E392" i="1"/>
  <c r="F392" i="1" s="1"/>
  <c r="G392" i="1" s="1"/>
  <c r="H392" i="1" s="1"/>
  <c r="Q392" i="1"/>
  <c r="O391" i="1"/>
  <c r="E24" i="1"/>
  <c r="R393" i="1"/>
  <c r="Q393" i="1"/>
  <c r="D393" i="1"/>
  <c r="S393" i="1"/>
  <c r="M393" i="1"/>
  <c r="N393" i="1" s="1"/>
  <c r="P393" i="1"/>
  <c r="B393" i="1"/>
  <c r="C393" i="1" s="1"/>
  <c r="I393" i="1"/>
  <c r="L393" i="1"/>
  <c r="K393" i="1"/>
  <c r="E393" i="1"/>
  <c r="AB414" i="1"/>
  <c r="AY394" i="1" l="1"/>
  <c r="BA394" i="1"/>
  <c r="O393" i="1"/>
  <c r="E25" i="1"/>
  <c r="S394" i="1"/>
  <c r="Q394" i="1"/>
  <c r="M394" i="1"/>
  <c r="N394" i="1" s="1"/>
  <c r="R394" i="1"/>
  <c r="P394" i="1"/>
  <c r="B394" i="1"/>
  <c r="C394" i="1" s="1"/>
  <c r="D394" i="1"/>
  <c r="E394" i="1"/>
  <c r="I394" i="1"/>
  <c r="L394" i="1"/>
  <c r="K394" i="1"/>
  <c r="AB415" i="1"/>
  <c r="F393" i="1"/>
  <c r="G393" i="1" s="1"/>
  <c r="H393" i="1" s="1"/>
  <c r="AY395" i="1" l="1"/>
  <c r="BA395" i="1"/>
  <c r="O394" i="1"/>
  <c r="E26" i="1"/>
  <c r="K395" i="1"/>
  <c r="M395" i="1"/>
  <c r="N395" i="1" s="1"/>
  <c r="P395" i="1"/>
  <c r="E395" i="1"/>
  <c r="B395" i="1"/>
  <c r="C395" i="1" s="1"/>
  <c r="D395" i="1"/>
  <c r="R395" i="1"/>
  <c r="L395" i="1"/>
  <c r="S395" i="1"/>
  <c r="I395" i="1"/>
  <c r="Q395" i="1"/>
  <c r="AB416" i="1"/>
  <c r="F394" i="1"/>
  <c r="G394" i="1" s="1"/>
  <c r="H394" i="1" s="1"/>
  <c r="AY396" i="1" l="1"/>
  <c r="BA396" i="1"/>
  <c r="O395" i="1"/>
  <c r="E27" i="1"/>
  <c r="Q396" i="1"/>
  <c r="B396" i="1"/>
  <c r="C396" i="1" s="1"/>
  <c r="R396" i="1"/>
  <c r="I396" i="1"/>
  <c r="P396" i="1"/>
  <c r="E396" i="1"/>
  <c r="D396" i="1"/>
  <c r="L396" i="1"/>
  <c r="M396" i="1"/>
  <c r="N396" i="1" s="1"/>
  <c r="S396" i="1"/>
  <c r="K396" i="1"/>
  <c r="AB417" i="1"/>
  <c r="F395" i="1"/>
  <c r="G395" i="1" s="1"/>
  <c r="H395" i="1" s="1"/>
  <c r="AY397" i="1" l="1"/>
  <c r="BA397" i="1"/>
  <c r="O396" i="1"/>
  <c r="E28" i="1"/>
  <c r="P397" i="1"/>
  <c r="M397" i="1"/>
  <c r="N397" i="1" s="1"/>
  <c r="Q397" i="1"/>
  <c r="L397" i="1"/>
  <c r="S397" i="1"/>
  <c r="R397" i="1"/>
  <c r="B397" i="1"/>
  <c r="C397" i="1" s="1"/>
  <c r="E397" i="1"/>
  <c r="D397" i="1"/>
  <c r="K397" i="1"/>
  <c r="I397" i="1"/>
  <c r="AB418" i="1"/>
  <c r="F396" i="1"/>
  <c r="G396" i="1" s="1"/>
  <c r="H396" i="1" s="1"/>
  <c r="AY398" i="1" l="1"/>
  <c r="BA398" i="1"/>
  <c r="O397" i="1"/>
  <c r="E29" i="1"/>
  <c r="D398" i="1"/>
  <c r="R398" i="1"/>
  <c r="E398" i="1"/>
  <c r="P398" i="1"/>
  <c r="S398" i="1"/>
  <c r="I398" i="1"/>
  <c r="K398" i="1"/>
  <c r="L398" i="1"/>
  <c r="M398" i="1"/>
  <c r="N398" i="1" s="1"/>
  <c r="Q398" i="1"/>
  <c r="B398" i="1"/>
  <c r="C398" i="1" s="1"/>
  <c r="AB419" i="1"/>
  <c r="F397" i="1"/>
  <c r="G397" i="1" s="1"/>
  <c r="H397" i="1" s="1"/>
  <c r="AY399" i="1" l="1"/>
  <c r="BA399" i="1"/>
  <c r="O398" i="1"/>
  <c r="E30" i="1"/>
  <c r="K399" i="1"/>
  <c r="Q399" i="1"/>
  <c r="M399" i="1"/>
  <c r="N399" i="1" s="1"/>
  <c r="B399" i="1"/>
  <c r="C399" i="1" s="1"/>
  <c r="E399" i="1"/>
  <c r="L399" i="1"/>
  <c r="S399" i="1"/>
  <c r="P399" i="1"/>
  <c r="I399" i="1"/>
  <c r="R399" i="1"/>
  <c r="D399" i="1"/>
  <c r="AB420" i="1"/>
  <c r="F398" i="1"/>
  <c r="G398" i="1" s="1"/>
  <c r="H398" i="1" s="1"/>
  <c r="AY400" i="1" l="1"/>
  <c r="BA400" i="1"/>
  <c r="O399" i="1"/>
  <c r="E31" i="1"/>
  <c r="B400" i="1"/>
  <c r="C400" i="1" s="1"/>
  <c r="Q400" i="1"/>
  <c r="M400" i="1"/>
  <c r="N400" i="1" s="1"/>
  <c r="L400" i="1"/>
  <c r="E400" i="1"/>
  <c r="D400" i="1"/>
  <c r="I400" i="1"/>
  <c r="S400" i="1"/>
  <c r="K400" i="1"/>
  <c r="P400" i="1"/>
  <c r="R400" i="1"/>
  <c r="AB421" i="1"/>
  <c r="F399" i="1"/>
  <c r="G399" i="1" s="1"/>
  <c r="H399" i="1" s="1"/>
  <c r="AY401" i="1" l="1"/>
  <c r="BA401" i="1"/>
  <c r="O400" i="1"/>
  <c r="E32" i="1"/>
  <c r="B401" i="1"/>
  <c r="C401" i="1" s="1"/>
  <c r="R401" i="1"/>
  <c r="M401" i="1"/>
  <c r="N401" i="1" s="1"/>
  <c r="I401" i="1"/>
  <c r="D401" i="1"/>
  <c r="Q401" i="1"/>
  <c r="K401" i="1"/>
  <c r="E401" i="1"/>
  <c r="S401" i="1"/>
  <c r="P401" i="1"/>
  <c r="L401" i="1"/>
  <c r="AB422" i="1"/>
  <c r="F400" i="1"/>
  <c r="G400" i="1" s="1"/>
  <c r="H400" i="1" s="1"/>
  <c r="AY402" i="1" l="1"/>
  <c r="BA402" i="1"/>
  <c r="O401" i="1"/>
  <c r="E33" i="1"/>
  <c r="L402" i="1"/>
  <c r="R402" i="1"/>
  <c r="P402" i="1"/>
  <c r="K402" i="1"/>
  <c r="B402" i="1"/>
  <c r="C402" i="1" s="1"/>
  <c r="S402" i="1"/>
  <c r="E402" i="1"/>
  <c r="D402" i="1"/>
  <c r="Q402" i="1"/>
  <c r="I402" i="1"/>
  <c r="M402" i="1"/>
  <c r="N402" i="1" s="1"/>
  <c r="AB423" i="1"/>
  <c r="F401" i="1"/>
  <c r="G401" i="1" s="1"/>
  <c r="H401" i="1" s="1"/>
  <c r="AY403" i="1" l="1"/>
  <c r="BA403" i="1"/>
  <c r="O402" i="1"/>
  <c r="E34" i="1"/>
  <c r="B403" i="1"/>
  <c r="C403" i="1" s="1"/>
  <c r="S403" i="1"/>
  <c r="P403" i="1"/>
  <c r="L403" i="1"/>
  <c r="M403" i="1"/>
  <c r="N403" i="1" s="1"/>
  <c r="D403" i="1"/>
  <c r="Q403" i="1"/>
  <c r="R403" i="1"/>
  <c r="E403" i="1"/>
  <c r="K403" i="1"/>
  <c r="I403" i="1"/>
  <c r="AB424" i="1"/>
  <c r="F402" i="1"/>
  <c r="G402" i="1" s="1"/>
  <c r="H402" i="1" s="1"/>
  <c r="AY404" i="1" l="1"/>
  <c r="BA404" i="1"/>
  <c r="O403" i="1"/>
  <c r="E35" i="1"/>
  <c r="L404" i="1"/>
  <c r="P404" i="1"/>
  <c r="Q404" i="1"/>
  <c r="E404" i="1"/>
  <c r="B404" i="1"/>
  <c r="C404" i="1" s="1"/>
  <c r="M404" i="1"/>
  <c r="N404" i="1" s="1"/>
  <c r="D404" i="1"/>
  <c r="S404" i="1"/>
  <c r="K404" i="1"/>
  <c r="R404" i="1"/>
  <c r="I404" i="1"/>
  <c r="AB425" i="1"/>
  <c r="F403" i="1"/>
  <c r="G403" i="1" s="1"/>
  <c r="H403" i="1" s="1"/>
  <c r="AY405" i="1" l="1"/>
  <c r="BA405" i="1"/>
  <c r="O404" i="1"/>
  <c r="E36" i="1"/>
  <c r="P405" i="1"/>
  <c r="L405" i="1"/>
  <c r="E405" i="1"/>
  <c r="B405" i="1"/>
  <c r="C405" i="1" s="1"/>
  <c r="R405" i="1"/>
  <c r="M405" i="1"/>
  <c r="N405" i="1" s="1"/>
  <c r="S405" i="1"/>
  <c r="K405" i="1"/>
  <c r="I405" i="1"/>
  <c r="Q405" i="1"/>
  <c r="D405" i="1"/>
  <c r="AB426" i="1"/>
  <c r="F404" i="1"/>
  <c r="G404" i="1" s="1"/>
  <c r="H404" i="1" s="1"/>
  <c r="AY406" i="1" l="1"/>
  <c r="BA406" i="1"/>
  <c r="O405" i="1"/>
  <c r="E37" i="1"/>
  <c r="I406" i="1"/>
  <c r="S406" i="1"/>
  <c r="Q406" i="1"/>
  <c r="B406" i="1"/>
  <c r="C406" i="1" s="1"/>
  <c r="R406" i="1"/>
  <c r="L406" i="1"/>
  <c r="M406" i="1"/>
  <c r="N406" i="1" s="1"/>
  <c r="K406" i="1"/>
  <c r="E406" i="1"/>
  <c r="D406" i="1"/>
  <c r="P406" i="1"/>
  <c r="AB427" i="1"/>
  <c r="F405" i="1"/>
  <c r="G405" i="1" s="1"/>
  <c r="H405" i="1" s="1"/>
  <c r="AY407" i="1" l="1"/>
  <c r="BA407" i="1"/>
  <c r="O406" i="1"/>
  <c r="E38" i="1"/>
  <c r="B407" i="1"/>
  <c r="C407" i="1" s="1"/>
  <c r="L407" i="1"/>
  <c r="E407" i="1"/>
  <c r="D407" i="1"/>
  <c r="Q407" i="1"/>
  <c r="M407" i="1"/>
  <c r="N407" i="1" s="1"/>
  <c r="K407" i="1"/>
  <c r="P407" i="1"/>
  <c r="R407" i="1"/>
  <c r="I407" i="1"/>
  <c r="S407" i="1"/>
  <c r="AB428" i="1"/>
  <c r="F406" i="1"/>
  <c r="G406" i="1" s="1"/>
  <c r="H406" i="1" s="1"/>
  <c r="AY408" i="1" l="1"/>
  <c r="BA408" i="1"/>
  <c r="O407" i="1"/>
  <c r="E39" i="1"/>
  <c r="M408" i="1"/>
  <c r="N408" i="1" s="1"/>
  <c r="K408" i="1"/>
  <c r="D408" i="1"/>
  <c r="B408" i="1"/>
  <c r="C408" i="1" s="1"/>
  <c r="E408" i="1"/>
  <c r="S408" i="1"/>
  <c r="L408" i="1"/>
  <c r="R408" i="1"/>
  <c r="P408" i="1"/>
  <c r="I408" i="1"/>
  <c r="Q408" i="1"/>
  <c r="AB429" i="1"/>
  <c r="F407" i="1"/>
  <c r="G407" i="1" s="1"/>
  <c r="H407" i="1" s="1"/>
  <c r="AY409" i="1" l="1"/>
  <c r="BA409" i="1"/>
  <c r="O408" i="1"/>
  <c r="E40" i="1"/>
  <c r="B409" i="1"/>
  <c r="C409" i="1" s="1"/>
  <c r="L409" i="1"/>
  <c r="M409" i="1"/>
  <c r="N409" i="1" s="1"/>
  <c r="P409" i="1"/>
  <c r="D409" i="1"/>
  <c r="S409" i="1"/>
  <c r="K409" i="1"/>
  <c r="Q409" i="1"/>
  <c r="E409" i="1"/>
  <c r="I409" i="1"/>
  <c r="R409" i="1"/>
  <c r="AB430" i="1"/>
  <c r="F408" i="1"/>
  <c r="G408" i="1" s="1"/>
  <c r="H408" i="1" s="1"/>
  <c r="AY410" i="1" l="1"/>
  <c r="BA410" i="1"/>
  <c r="O409" i="1"/>
  <c r="E41" i="1"/>
  <c r="B410" i="1"/>
  <c r="C410" i="1" s="1"/>
  <c r="Q410" i="1"/>
  <c r="D410" i="1"/>
  <c r="R410" i="1"/>
  <c r="S410" i="1"/>
  <c r="K410" i="1"/>
  <c r="I410" i="1"/>
  <c r="M410" i="1"/>
  <c r="N410" i="1" s="1"/>
  <c r="L410" i="1"/>
  <c r="E410" i="1"/>
  <c r="P410" i="1"/>
  <c r="AB431" i="1"/>
  <c r="F409" i="1"/>
  <c r="G409" i="1" s="1"/>
  <c r="H409" i="1" s="1"/>
  <c r="AY411" i="1" l="1"/>
  <c r="BA411" i="1"/>
  <c r="O410" i="1"/>
  <c r="E42" i="1"/>
  <c r="P411" i="1"/>
  <c r="S411" i="1"/>
  <c r="D411" i="1"/>
  <c r="K411" i="1"/>
  <c r="L411" i="1"/>
  <c r="M411" i="1"/>
  <c r="N411" i="1" s="1"/>
  <c r="I411" i="1"/>
  <c r="Q411" i="1"/>
  <c r="R411" i="1"/>
  <c r="B411" i="1"/>
  <c r="C411" i="1" s="1"/>
  <c r="E411" i="1"/>
  <c r="AB432" i="1"/>
  <c r="F410" i="1"/>
  <c r="G410" i="1" s="1"/>
  <c r="H410" i="1" s="1"/>
  <c r="AY412" i="1" l="1"/>
  <c r="BA412" i="1"/>
  <c r="O411" i="1"/>
  <c r="E43" i="1"/>
  <c r="I412" i="1"/>
  <c r="S412" i="1"/>
  <c r="P412" i="1"/>
  <c r="L412" i="1"/>
  <c r="B412" i="1"/>
  <c r="C412" i="1" s="1"/>
  <c r="M412" i="1"/>
  <c r="N412" i="1" s="1"/>
  <c r="E412" i="1"/>
  <c r="R412" i="1"/>
  <c r="Q412" i="1"/>
  <c r="D412" i="1"/>
  <c r="K412" i="1"/>
  <c r="AB433" i="1"/>
  <c r="F411" i="1"/>
  <c r="G411" i="1" s="1"/>
  <c r="H411" i="1" s="1"/>
  <c r="AY413" i="1" l="1"/>
  <c r="BA413" i="1"/>
  <c r="O412" i="1"/>
  <c r="E44" i="1"/>
  <c r="K413" i="1"/>
  <c r="M413" i="1"/>
  <c r="N413" i="1" s="1"/>
  <c r="I413" i="1"/>
  <c r="P413" i="1"/>
  <c r="L413" i="1"/>
  <c r="B413" i="1"/>
  <c r="C413" i="1" s="1"/>
  <c r="E413" i="1"/>
  <c r="S413" i="1"/>
  <c r="D413" i="1"/>
  <c r="R413" i="1"/>
  <c r="Q413" i="1"/>
  <c r="AB434" i="1"/>
  <c r="F412" i="1"/>
  <c r="G412" i="1" s="1"/>
  <c r="H412" i="1" s="1"/>
  <c r="AY414" i="1" l="1"/>
  <c r="BA414" i="1"/>
  <c r="O413" i="1"/>
  <c r="E45" i="1"/>
  <c r="I414" i="1"/>
  <c r="K414" i="1"/>
  <c r="B414" i="1"/>
  <c r="C414" i="1" s="1"/>
  <c r="L414" i="1"/>
  <c r="M414" i="1"/>
  <c r="N414" i="1" s="1"/>
  <c r="R414" i="1"/>
  <c r="Q414" i="1"/>
  <c r="P414" i="1"/>
  <c r="E414" i="1"/>
  <c r="D414" i="1"/>
  <c r="S414" i="1"/>
  <c r="AB435" i="1"/>
  <c r="F413" i="1"/>
  <c r="G413" i="1" s="1"/>
  <c r="H413" i="1" s="1"/>
  <c r="AY415" i="1" l="1"/>
  <c r="BA415" i="1"/>
  <c r="O414" i="1"/>
  <c r="E46" i="1"/>
  <c r="B415" i="1"/>
  <c r="C415" i="1" s="1"/>
  <c r="L415" i="1"/>
  <c r="P415" i="1"/>
  <c r="S415" i="1"/>
  <c r="K415" i="1"/>
  <c r="I415" i="1"/>
  <c r="Q415" i="1"/>
  <c r="D415" i="1"/>
  <c r="M415" i="1"/>
  <c r="N415" i="1" s="1"/>
  <c r="E415" i="1"/>
  <c r="R415" i="1"/>
  <c r="AB436" i="1"/>
  <c r="F414" i="1"/>
  <c r="G414" i="1" s="1"/>
  <c r="H414" i="1" s="1"/>
  <c r="AY416" i="1" l="1"/>
  <c r="BA416" i="1"/>
  <c r="O415" i="1"/>
  <c r="E47" i="1"/>
  <c r="L416" i="1"/>
  <c r="R416" i="1"/>
  <c r="M416" i="1"/>
  <c r="N416" i="1" s="1"/>
  <c r="I416" i="1"/>
  <c r="D416" i="1"/>
  <c r="E416" i="1"/>
  <c r="P416" i="1"/>
  <c r="Q416" i="1"/>
  <c r="B416" i="1"/>
  <c r="C416" i="1" s="1"/>
  <c r="K416" i="1"/>
  <c r="S416" i="1"/>
  <c r="AB437" i="1"/>
  <c r="F415" i="1"/>
  <c r="G415" i="1" s="1"/>
  <c r="H415" i="1" s="1"/>
  <c r="AY417" i="1" l="1"/>
  <c r="BA417" i="1"/>
  <c r="O416" i="1"/>
  <c r="E48" i="1"/>
  <c r="M417" i="1"/>
  <c r="N417" i="1" s="1"/>
  <c r="K417" i="1"/>
  <c r="P417" i="1"/>
  <c r="L417" i="1"/>
  <c r="R417" i="1"/>
  <c r="B417" i="1"/>
  <c r="C417" i="1" s="1"/>
  <c r="E417" i="1"/>
  <c r="D417" i="1"/>
  <c r="S417" i="1"/>
  <c r="Q417" i="1"/>
  <c r="I417" i="1"/>
  <c r="AB438" i="1"/>
  <c r="F416" i="1"/>
  <c r="G416" i="1" s="1"/>
  <c r="H416" i="1" s="1"/>
  <c r="AY418" i="1" l="1"/>
  <c r="BA418" i="1"/>
  <c r="O417" i="1"/>
  <c r="E49" i="1"/>
  <c r="L418" i="1"/>
  <c r="D418" i="1"/>
  <c r="I418" i="1"/>
  <c r="R418" i="1"/>
  <c r="P418" i="1"/>
  <c r="B418" i="1"/>
  <c r="C418" i="1" s="1"/>
  <c r="S418" i="1"/>
  <c r="M418" i="1"/>
  <c r="N418" i="1" s="1"/>
  <c r="K418" i="1"/>
  <c r="Q418" i="1"/>
  <c r="E418" i="1"/>
  <c r="AB439" i="1"/>
  <c r="F417" i="1"/>
  <c r="G417" i="1" s="1"/>
  <c r="H417" i="1" s="1"/>
  <c r="AY419" i="1" l="1"/>
  <c r="BA419" i="1"/>
  <c r="O418" i="1"/>
  <c r="E50" i="1"/>
  <c r="B419" i="1"/>
  <c r="C419" i="1" s="1"/>
  <c r="L419" i="1"/>
  <c r="E419" i="1"/>
  <c r="P419" i="1"/>
  <c r="K419" i="1"/>
  <c r="I419" i="1"/>
  <c r="Q419" i="1"/>
  <c r="D419" i="1"/>
  <c r="M419" i="1"/>
  <c r="N419" i="1" s="1"/>
  <c r="S419" i="1"/>
  <c r="R419" i="1"/>
  <c r="AB440" i="1"/>
  <c r="F418" i="1"/>
  <c r="G418" i="1" s="1"/>
  <c r="H418" i="1" s="1"/>
  <c r="AY420" i="1" l="1"/>
  <c r="BA420" i="1"/>
  <c r="O419" i="1"/>
  <c r="E51" i="1"/>
  <c r="L420" i="1"/>
  <c r="K420" i="1"/>
  <c r="D420" i="1"/>
  <c r="P420" i="1"/>
  <c r="I420" i="1"/>
  <c r="B420" i="1"/>
  <c r="C420" i="1" s="1"/>
  <c r="M420" i="1"/>
  <c r="N420" i="1" s="1"/>
  <c r="S420" i="1"/>
  <c r="R420" i="1"/>
  <c r="E420" i="1"/>
  <c r="Q420" i="1"/>
  <c r="AB441" i="1"/>
  <c r="F419" i="1"/>
  <c r="G419" i="1" s="1"/>
  <c r="H419" i="1" s="1"/>
  <c r="AY421" i="1" l="1"/>
  <c r="BA421" i="1"/>
  <c r="O420" i="1"/>
  <c r="E52" i="1"/>
  <c r="I421" i="1"/>
  <c r="D421" i="1"/>
  <c r="P421" i="1"/>
  <c r="K421" i="1"/>
  <c r="B421" i="1"/>
  <c r="C421" i="1" s="1"/>
  <c r="M421" i="1"/>
  <c r="N421" i="1" s="1"/>
  <c r="Q421" i="1"/>
  <c r="E421" i="1"/>
  <c r="L421" i="1"/>
  <c r="S421" i="1"/>
  <c r="R421" i="1"/>
  <c r="AB442" i="1"/>
  <c r="F420" i="1"/>
  <c r="G420" i="1" s="1"/>
  <c r="H420" i="1" s="1"/>
  <c r="AY422" i="1" l="1"/>
  <c r="BA422" i="1"/>
  <c r="O421" i="1"/>
  <c r="E53" i="1"/>
  <c r="K422" i="1"/>
  <c r="P422" i="1"/>
  <c r="D422" i="1"/>
  <c r="B422" i="1"/>
  <c r="C422" i="1" s="1"/>
  <c r="M422" i="1"/>
  <c r="N422" i="1" s="1"/>
  <c r="R422" i="1"/>
  <c r="E422" i="1"/>
  <c r="Q422" i="1"/>
  <c r="L422" i="1"/>
  <c r="I422" i="1"/>
  <c r="S422" i="1"/>
  <c r="AB443" i="1"/>
  <c r="F421" i="1"/>
  <c r="G421" i="1" s="1"/>
  <c r="H421" i="1" s="1"/>
  <c r="AY423" i="1" l="1"/>
  <c r="BA423" i="1"/>
  <c r="O422" i="1"/>
  <c r="E54" i="1"/>
  <c r="P423" i="1"/>
  <c r="E423" i="1"/>
  <c r="I423" i="1"/>
  <c r="R423" i="1"/>
  <c r="Q423" i="1"/>
  <c r="L423" i="1"/>
  <c r="S423" i="1"/>
  <c r="M423" i="1"/>
  <c r="N423" i="1" s="1"/>
  <c r="K423" i="1"/>
  <c r="B423" i="1"/>
  <c r="C423" i="1" s="1"/>
  <c r="D423" i="1"/>
  <c r="AB444" i="1"/>
  <c r="F422" i="1"/>
  <c r="G422" i="1" s="1"/>
  <c r="H422" i="1" s="1"/>
  <c r="AY424" i="1" l="1"/>
  <c r="BA424" i="1"/>
  <c r="O423" i="1"/>
  <c r="E55" i="1"/>
  <c r="B424" i="1"/>
  <c r="C424" i="1" s="1"/>
  <c r="K424" i="1"/>
  <c r="M424" i="1"/>
  <c r="N424" i="1" s="1"/>
  <c r="L424" i="1"/>
  <c r="D424" i="1"/>
  <c r="R424" i="1"/>
  <c r="E424" i="1"/>
  <c r="P424" i="1"/>
  <c r="S424" i="1"/>
  <c r="I424" i="1"/>
  <c r="Q424" i="1"/>
  <c r="AB445" i="1"/>
  <c r="F423" i="1"/>
  <c r="G423" i="1" s="1"/>
  <c r="H423" i="1" s="1"/>
  <c r="AY425" i="1" l="1"/>
  <c r="BA425" i="1"/>
  <c r="O424" i="1"/>
  <c r="E56" i="1"/>
  <c r="L425" i="1"/>
  <c r="M425" i="1"/>
  <c r="N425" i="1" s="1"/>
  <c r="Q425" i="1"/>
  <c r="D425" i="1"/>
  <c r="B425" i="1"/>
  <c r="C425" i="1" s="1"/>
  <c r="I425" i="1"/>
  <c r="R425" i="1"/>
  <c r="S425" i="1"/>
  <c r="K425" i="1"/>
  <c r="P425" i="1"/>
  <c r="E425" i="1"/>
  <c r="AB446" i="1"/>
  <c r="F424" i="1"/>
  <c r="G424" i="1" s="1"/>
  <c r="H424" i="1" s="1"/>
  <c r="AY426" i="1" l="1"/>
  <c r="BA426" i="1"/>
  <c r="O425" i="1"/>
  <c r="E57" i="1"/>
  <c r="P426" i="1"/>
  <c r="R426" i="1"/>
  <c r="B426" i="1"/>
  <c r="C426" i="1" s="1"/>
  <c r="M426" i="1"/>
  <c r="N426" i="1" s="1"/>
  <c r="S426" i="1"/>
  <c r="K426" i="1"/>
  <c r="Q426" i="1"/>
  <c r="D426" i="1"/>
  <c r="I426" i="1"/>
  <c r="L426" i="1"/>
  <c r="E426" i="1"/>
  <c r="AB447" i="1"/>
  <c r="F425" i="1"/>
  <c r="G425" i="1" s="1"/>
  <c r="H425" i="1" s="1"/>
  <c r="AY427" i="1" l="1"/>
  <c r="BA427" i="1"/>
  <c r="O426" i="1"/>
  <c r="E58" i="1"/>
  <c r="P427" i="1"/>
  <c r="K427" i="1"/>
  <c r="S427" i="1"/>
  <c r="I427" i="1"/>
  <c r="D427" i="1"/>
  <c r="Q427" i="1"/>
  <c r="B427" i="1"/>
  <c r="C427" i="1" s="1"/>
  <c r="M427" i="1"/>
  <c r="N427" i="1" s="1"/>
  <c r="E427" i="1"/>
  <c r="L427" i="1"/>
  <c r="R427" i="1"/>
  <c r="AB448" i="1"/>
  <c r="F426" i="1"/>
  <c r="G426" i="1" s="1"/>
  <c r="H426" i="1" s="1"/>
  <c r="AY428" i="1" l="1"/>
  <c r="BA428" i="1"/>
  <c r="O427" i="1"/>
  <c r="E59" i="1"/>
  <c r="K428" i="1"/>
  <c r="B428" i="1"/>
  <c r="C428" i="1" s="1"/>
  <c r="R428" i="1"/>
  <c r="L428" i="1"/>
  <c r="M428" i="1"/>
  <c r="N428" i="1" s="1"/>
  <c r="Q428" i="1"/>
  <c r="D428" i="1"/>
  <c r="S428" i="1"/>
  <c r="E428" i="1"/>
  <c r="I428" i="1"/>
  <c r="P428" i="1"/>
  <c r="AB449" i="1"/>
  <c r="F427" i="1"/>
  <c r="G427" i="1" s="1"/>
  <c r="H427" i="1" s="1"/>
  <c r="AY429" i="1" l="1"/>
  <c r="BA429" i="1"/>
  <c r="O428" i="1"/>
  <c r="E60" i="1"/>
  <c r="D429" i="1"/>
  <c r="B429" i="1"/>
  <c r="C429" i="1" s="1"/>
  <c r="R429" i="1"/>
  <c r="S429" i="1"/>
  <c r="L429" i="1"/>
  <c r="I429" i="1"/>
  <c r="P429" i="1"/>
  <c r="M429" i="1"/>
  <c r="N429" i="1" s="1"/>
  <c r="Q429" i="1"/>
  <c r="K429" i="1"/>
  <c r="E429" i="1"/>
  <c r="AB450" i="1"/>
  <c r="F428" i="1"/>
  <c r="G428" i="1" s="1"/>
  <c r="H428" i="1" s="1"/>
  <c r="AY430" i="1" l="1"/>
  <c r="BA430" i="1"/>
  <c r="O429" i="1"/>
  <c r="E61" i="1"/>
  <c r="B430" i="1"/>
  <c r="C430" i="1" s="1"/>
  <c r="S430" i="1"/>
  <c r="I430" i="1"/>
  <c r="R430" i="1"/>
  <c r="M430" i="1"/>
  <c r="N430" i="1" s="1"/>
  <c r="K430" i="1"/>
  <c r="Q430" i="1"/>
  <c r="E430" i="1"/>
  <c r="D430" i="1"/>
  <c r="L430" i="1"/>
  <c r="P430" i="1"/>
  <c r="AB451" i="1"/>
  <c r="F429" i="1"/>
  <c r="G429" i="1" s="1"/>
  <c r="H429" i="1" s="1"/>
  <c r="AY431" i="1" l="1"/>
  <c r="BA431" i="1"/>
  <c r="O430" i="1"/>
  <c r="E62" i="1"/>
  <c r="K431" i="1"/>
  <c r="S431" i="1"/>
  <c r="B431" i="1"/>
  <c r="C431" i="1" s="1"/>
  <c r="D431" i="1"/>
  <c r="Q431" i="1"/>
  <c r="M431" i="1"/>
  <c r="N431" i="1" s="1"/>
  <c r="E431" i="1"/>
  <c r="I431" i="1"/>
  <c r="R431" i="1"/>
  <c r="L431" i="1"/>
  <c r="P431" i="1"/>
  <c r="AB452" i="1"/>
  <c r="F430" i="1"/>
  <c r="G430" i="1" s="1"/>
  <c r="H430" i="1" s="1"/>
  <c r="AY432" i="1" l="1"/>
  <c r="BA432" i="1"/>
  <c r="O431" i="1"/>
  <c r="E63" i="1"/>
  <c r="M432" i="1"/>
  <c r="N432" i="1" s="1"/>
  <c r="I432" i="1"/>
  <c r="E432" i="1"/>
  <c r="D432" i="1"/>
  <c r="L432" i="1"/>
  <c r="S432" i="1"/>
  <c r="K432" i="1"/>
  <c r="Q432" i="1"/>
  <c r="P432" i="1"/>
  <c r="B432" i="1"/>
  <c r="C432" i="1" s="1"/>
  <c r="R432" i="1"/>
  <c r="AB453" i="1"/>
  <c r="F431" i="1"/>
  <c r="G431" i="1" s="1"/>
  <c r="H431" i="1" s="1"/>
  <c r="AY433" i="1" l="1"/>
  <c r="BA433" i="1"/>
  <c r="O432" i="1"/>
  <c r="E64" i="1"/>
  <c r="E433" i="1"/>
  <c r="R433" i="1"/>
  <c r="P433" i="1"/>
  <c r="B433" i="1"/>
  <c r="C433" i="1" s="1"/>
  <c r="D433" i="1"/>
  <c r="I433" i="1"/>
  <c r="M433" i="1"/>
  <c r="N433" i="1" s="1"/>
  <c r="L433" i="1"/>
  <c r="Q433" i="1"/>
  <c r="S433" i="1"/>
  <c r="K433" i="1"/>
  <c r="AB454" i="1"/>
  <c r="F432" i="1"/>
  <c r="G432" i="1" s="1"/>
  <c r="H432" i="1" s="1"/>
  <c r="AY434" i="1" l="1"/>
  <c r="BA434" i="1"/>
  <c r="O433" i="1"/>
  <c r="E65" i="1"/>
  <c r="L434" i="1"/>
  <c r="D434" i="1"/>
  <c r="K434" i="1"/>
  <c r="S434" i="1"/>
  <c r="R434" i="1"/>
  <c r="Q434" i="1"/>
  <c r="I434" i="1"/>
  <c r="M434" i="1"/>
  <c r="N434" i="1" s="1"/>
  <c r="E434" i="1"/>
  <c r="P434" i="1"/>
  <c r="B434" i="1"/>
  <c r="C434" i="1" s="1"/>
  <c r="AB455" i="1"/>
  <c r="F433" i="1"/>
  <c r="G433" i="1" s="1"/>
  <c r="H433" i="1" s="1"/>
  <c r="AY435" i="1" l="1"/>
  <c r="BA435" i="1"/>
  <c r="O434" i="1"/>
  <c r="E66" i="1"/>
  <c r="M435" i="1"/>
  <c r="N435" i="1" s="1"/>
  <c r="P435" i="1"/>
  <c r="B435" i="1"/>
  <c r="C435" i="1" s="1"/>
  <c r="I435" i="1"/>
  <c r="E435" i="1"/>
  <c r="L435" i="1"/>
  <c r="Q435" i="1"/>
  <c r="S435" i="1"/>
  <c r="K435" i="1"/>
  <c r="R435" i="1"/>
  <c r="D435" i="1"/>
  <c r="AB456" i="1"/>
  <c r="F434" i="1"/>
  <c r="G434" i="1" s="1"/>
  <c r="H434" i="1" s="1"/>
  <c r="AY436" i="1" l="1"/>
  <c r="BA436" i="1"/>
  <c r="O435" i="1"/>
  <c r="E67" i="1"/>
  <c r="L436" i="1"/>
  <c r="S436" i="1"/>
  <c r="K436" i="1"/>
  <c r="D436" i="1"/>
  <c r="R436" i="1"/>
  <c r="P436" i="1"/>
  <c r="I436" i="1"/>
  <c r="Q436" i="1"/>
  <c r="B436" i="1"/>
  <c r="C436" i="1" s="1"/>
  <c r="E436" i="1"/>
  <c r="M436" i="1"/>
  <c r="N436" i="1" s="1"/>
  <c r="AB457" i="1"/>
  <c r="F435" i="1"/>
  <c r="G435" i="1" s="1"/>
  <c r="H435" i="1" s="1"/>
  <c r="AY437" i="1" l="1"/>
  <c r="BA437" i="1"/>
  <c r="O436" i="1"/>
  <c r="E68" i="1"/>
  <c r="I437" i="1"/>
  <c r="S437" i="1"/>
  <c r="M437" i="1"/>
  <c r="N437" i="1" s="1"/>
  <c r="K437" i="1"/>
  <c r="D437" i="1"/>
  <c r="E437" i="1"/>
  <c r="Q437" i="1"/>
  <c r="R437" i="1"/>
  <c r="L437" i="1"/>
  <c r="B437" i="1"/>
  <c r="C437" i="1" s="1"/>
  <c r="P437" i="1"/>
  <c r="AB458" i="1"/>
  <c r="F436" i="1"/>
  <c r="G436" i="1" s="1"/>
  <c r="H436" i="1" s="1"/>
  <c r="AY438" i="1" l="1"/>
  <c r="BA438" i="1"/>
  <c r="O437" i="1"/>
  <c r="E69" i="1"/>
  <c r="M438" i="1"/>
  <c r="N438" i="1" s="1"/>
  <c r="B438" i="1"/>
  <c r="C438" i="1" s="1"/>
  <c r="E438" i="1"/>
  <c r="P438" i="1"/>
  <c r="S438" i="1"/>
  <c r="D438" i="1"/>
  <c r="K438" i="1"/>
  <c r="I438" i="1"/>
  <c r="Q438" i="1"/>
  <c r="L438" i="1"/>
  <c r="R438" i="1"/>
  <c r="AB459" i="1"/>
  <c r="F437" i="1"/>
  <c r="G437" i="1" s="1"/>
  <c r="H437" i="1" s="1"/>
  <c r="AY439" i="1" l="1"/>
  <c r="BA439" i="1"/>
  <c r="O438" i="1"/>
  <c r="E70" i="1"/>
  <c r="I439" i="1"/>
  <c r="K439" i="1"/>
  <c r="M439" i="1"/>
  <c r="N439" i="1" s="1"/>
  <c r="B439" i="1"/>
  <c r="C439" i="1" s="1"/>
  <c r="S439" i="1"/>
  <c r="R439" i="1"/>
  <c r="L439" i="1"/>
  <c r="Q439" i="1"/>
  <c r="E439" i="1"/>
  <c r="P439" i="1"/>
  <c r="D439" i="1"/>
  <c r="AB460" i="1"/>
  <c r="F438" i="1"/>
  <c r="G438" i="1" s="1"/>
  <c r="H438" i="1" s="1"/>
  <c r="AY440" i="1" l="1"/>
  <c r="BA440" i="1"/>
  <c r="O439" i="1"/>
  <c r="E71" i="1"/>
  <c r="B440" i="1"/>
  <c r="C440" i="1" s="1"/>
  <c r="S440" i="1"/>
  <c r="D440" i="1"/>
  <c r="Q440" i="1"/>
  <c r="K440" i="1"/>
  <c r="I440" i="1"/>
  <c r="M440" i="1"/>
  <c r="N440" i="1" s="1"/>
  <c r="E440" i="1"/>
  <c r="P440" i="1"/>
  <c r="L440" i="1"/>
  <c r="R440" i="1"/>
  <c r="AB461" i="1"/>
  <c r="F439" i="1"/>
  <c r="G439" i="1" s="1"/>
  <c r="H439" i="1" s="1"/>
  <c r="AY441" i="1" l="1"/>
  <c r="BA441" i="1"/>
  <c r="O440" i="1"/>
  <c r="E72" i="1"/>
  <c r="E441" i="1"/>
  <c r="L441" i="1"/>
  <c r="M441" i="1"/>
  <c r="N441" i="1" s="1"/>
  <c r="D441" i="1"/>
  <c r="Q441" i="1"/>
  <c r="R441" i="1"/>
  <c r="K441" i="1"/>
  <c r="P441" i="1"/>
  <c r="I441" i="1"/>
  <c r="B441" i="1"/>
  <c r="C441" i="1" s="1"/>
  <c r="S441" i="1"/>
  <c r="AB462" i="1"/>
  <c r="F440" i="1"/>
  <c r="G440" i="1" s="1"/>
  <c r="H440" i="1" s="1"/>
  <c r="AY442" i="1" l="1"/>
  <c r="BA442" i="1"/>
  <c r="O441" i="1"/>
  <c r="E73" i="1"/>
  <c r="B442" i="1"/>
  <c r="C442" i="1" s="1"/>
  <c r="L442" i="1"/>
  <c r="I442" i="1"/>
  <c r="Q442" i="1"/>
  <c r="S442" i="1"/>
  <c r="K442" i="1"/>
  <c r="R442" i="1"/>
  <c r="D442" i="1"/>
  <c r="P442" i="1"/>
  <c r="E442" i="1"/>
  <c r="M442" i="1"/>
  <c r="N442" i="1" s="1"/>
  <c r="AB463" i="1"/>
  <c r="F441" i="1"/>
  <c r="G441" i="1" s="1"/>
  <c r="H441" i="1" s="1"/>
  <c r="AY443" i="1" l="1"/>
  <c r="BA443" i="1"/>
  <c r="O442" i="1"/>
  <c r="E74" i="1"/>
  <c r="B443" i="1"/>
  <c r="C443" i="1" s="1"/>
  <c r="S443" i="1"/>
  <c r="P443" i="1"/>
  <c r="K443" i="1"/>
  <c r="I443" i="1"/>
  <c r="R443" i="1"/>
  <c r="L443" i="1"/>
  <c r="M443" i="1"/>
  <c r="N443" i="1" s="1"/>
  <c r="E443" i="1"/>
  <c r="D443" i="1"/>
  <c r="Q443" i="1"/>
  <c r="AB464" i="1"/>
  <c r="F442" i="1"/>
  <c r="G442" i="1" s="1"/>
  <c r="H442" i="1" s="1"/>
  <c r="AY444" i="1" l="1"/>
  <c r="BA444" i="1"/>
  <c r="O443" i="1"/>
  <c r="E75" i="1"/>
  <c r="K444" i="1"/>
  <c r="P444" i="1"/>
  <c r="I444" i="1"/>
  <c r="B444" i="1"/>
  <c r="C444" i="1" s="1"/>
  <c r="M444" i="1"/>
  <c r="N444" i="1" s="1"/>
  <c r="E444" i="1"/>
  <c r="Q444" i="1"/>
  <c r="L444" i="1"/>
  <c r="R444" i="1"/>
  <c r="D444" i="1"/>
  <c r="S444" i="1"/>
  <c r="AB465" i="1"/>
  <c r="F443" i="1"/>
  <c r="G443" i="1" s="1"/>
  <c r="H443" i="1" s="1"/>
  <c r="AY445" i="1" l="1"/>
  <c r="BA445" i="1"/>
  <c r="O444" i="1"/>
  <c r="E76" i="1"/>
  <c r="M445" i="1"/>
  <c r="N445" i="1" s="1"/>
  <c r="I445" i="1"/>
  <c r="E445" i="1"/>
  <c r="D445" i="1"/>
  <c r="B445" i="1"/>
  <c r="C445" i="1" s="1"/>
  <c r="Q445" i="1"/>
  <c r="P445" i="1"/>
  <c r="R445" i="1"/>
  <c r="K445" i="1"/>
  <c r="L445" i="1"/>
  <c r="S445" i="1"/>
  <c r="AB466" i="1"/>
  <c r="F444" i="1"/>
  <c r="G444" i="1" s="1"/>
  <c r="H444" i="1" s="1"/>
  <c r="AY446" i="1" l="1"/>
  <c r="BA446" i="1"/>
  <c r="O445" i="1"/>
  <c r="E77" i="1"/>
  <c r="L446" i="1"/>
  <c r="M446" i="1"/>
  <c r="N446" i="1" s="1"/>
  <c r="P446" i="1"/>
  <c r="D446" i="1"/>
  <c r="I446" i="1"/>
  <c r="R446" i="1"/>
  <c r="S446" i="1"/>
  <c r="K446" i="1"/>
  <c r="E446" i="1"/>
  <c r="Q446" i="1"/>
  <c r="B446" i="1"/>
  <c r="C446" i="1" s="1"/>
  <c r="AB467" i="1"/>
  <c r="F445" i="1"/>
  <c r="G445" i="1" s="1"/>
  <c r="H445" i="1" s="1"/>
  <c r="AY447" i="1" l="1"/>
  <c r="BA447" i="1"/>
  <c r="O446" i="1"/>
  <c r="E78" i="1"/>
  <c r="I447" i="1"/>
  <c r="D447" i="1"/>
  <c r="S447" i="1"/>
  <c r="E447" i="1"/>
  <c r="P447" i="1"/>
  <c r="L447" i="1"/>
  <c r="M447" i="1"/>
  <c r="N447" i="1" s="1"/>
  <c r="Q447" i="1"/>
  <c r="B447" i="1"/>
  <c r="C447" i="1" s="1"/>
  <c r="R447" i="1"/>
  <c r="K447" i="1"/>
  <c r="AB468" i="1"/>
  <c r="F446" i="1"/>
  <c r="G446" i="1" s="1"/>
  <c r="H446" i="1" s="1"/>
  <c r="AY448" i="1" l="1"/>
  <c r="BA448" i="1"/>
  <c r="O447" i="1"/>
  <c r="E79" i="1"/>
  <c r="S448" i="1"/>
  <c r="L448" i="1"/>
  <c r="I448" i="1"/>
  <c r="M448" i="1"/>
  <c r="N448" i="1" s="1"/>
  <c r="D448" i="1"/>
  <c r="K448" i="1"/>
  <c r="P448" i="1"/>
  <c r="E448" i="1"/>
  <c r="R448" i="1"/>
  <c r="Q448" i="1"/>
  <c r="B448" i="1"/>
  <c r="C448" i="1" s="1"/>
  <c r="AB469" i="1"/>
  <c r="F447" i="1"/>
  <c r="G447" i="1" s="1"/>
  <c r="H447" i="1" s="1"/>
  <c r="AY449" i="1" l="1"/>
  <c r="BA449" i="1"/>
  <c r="O448" i="1"/>
  <c r="E80" i="1"/>
  <c r="B449" i="1"/>
  <c r="C449" i="1" s="1"/>
  <c r="R449" i="1"/>
  <c r="P449" i="1"/>
  <c r="I449" i="1"/>
  <c r="M449" i="1"/>
  <c r="N449" i="1" s="1"/>
  <c r="E449" i="1"/>
  <c r="Q449" i="1"/>
  <c r="L449" i="1"/>
  <c r="K449" i="1"/>
  <c r="D449" i="1"/>
  <c r="S449" i="1"/>
  <c r="AB470" i="1"/>
  <c r="F448" i="1"/>
  <c r="G448" i="1" s="1"/>
  <c r="H448" i="1" s="1"/>
  <c r="AY450" i="1" l="1"/>
  <c r="BA450" i="1"/>
  <c r="O449" i="1"/>
  <c r="E81" i="1"/>
  <c r="I450" i="1"/>
  <c r="R450" i="1"/>
  <c r="L450" i="1"/>
  <c r="B450" i="1"/>
  <c r="C450" i="1" s="1"/>
  <c r="P450" i="1"/>
  <c r="D450" i="1"/>
  <c r="S450" i="1"/>
  <c r="E450" i="1"/>
  <c r="M450" i="1"/>
  <c r="N450" i="1" s="1"/>
  <c r="K450" i="1"/>
  <c r="Q450" i="1"/>
  <c r="AB471" i="1"/>
  <c r="F449" i="1"/>
  <c r="G449" i="1" s="1"/>
  <c r="H449" i="1" s="1"/>
  <c r="AY451" i="1" l="1"/>
  <c r="BA451" i="1"/>
  <c r="O450" i="1"/>
  <c r="E82" i="1"/>
  <c r="I451" i="1"/>
  <c r="B451" i="1"/>
  <c r="C451" i="1" s="1"/>
  <c r="P451" i="1"/>
  <c r="R451" i="1"/>
  <c r="K451" i="1"/>
  <c r="M451" i="1"/>
  <c r="N451" i="1" s="1"/>
  <c r="E451" i="1"/>
  <c r="S451" i="1"/>
  <c r="Q451" i="1"/>
  <c r="D451" i="1"/>
  <c r="L451" i="1"/>
  <c r="AB472" i="1"/>
  <c r="F450" i="1"/>
  <c r="G450" i="1" s="1"/>
  <c r="H450" i="1" s="1"/>
  <c r="AY452" i="1" l="1"/>
  <c r="BA452" i="1"/>
  <c r="O451" i="1"/>
  <c r="E83" i="1"/>
  <c r="P452" i="1"/>
  <c r="I452" i="1"/>
  <c r="B452" i="1"/>
  <c r="C452" i="1" s="1"/>
  <c r="M452" i="1"/>
  <c r="N452" i="1" s="1"/>
  <c r="R452" i="1"/>
  <c r="Q452" i="1"/>
  <c r="K452" i="1"/>
  <c r="D452" i="1"/>
  <c r="S452" i="1"/>
  <c r="E452" i="1"/>
  <c r="L452" i="1"/>
  <c r="AB473" i="1"/>
  <c r="F451" i="1"/>
  <c r="G451" i="1" s="1"/>
  <c r="H451" i="1" s="1"/>
  <c r="AY453" i="1" l="1"/>
  <c r="BA453" i="1"/>
  <c r="O452" i="1"/>
  <c r="E84" i="1"/>
  <c r="I453" i="1"/>
  <c r="L453" i="1"/>
  <c r="D453" i="1"/>
  <c r="M453" i="1"/>
  <c r="N453" i="1" s="1"/>
  <c r="O453" i="1" s="1"/>
  <c r="K453" i="1"/>
  <c r="R453" i="1"/>
  <c r="P453" i="1"/>
  <c r="B453" i="1"/>
  <c r="C453" i="1" s="1"/>
  <c r="S453" i="1"/>
  <c r="Q453" i="1"/>
  <c r="E453" i="1"/>
  <c r="AB474" i="1"/>
  <c r="F452" i="1"/>
  <c r="G452" i="1" s="1"/>
  <c r="H452" i="1" s="1"/>
  <c r="AY454" i="1" l="1"/>
  <c r="BA454" i="1"/>
  <c r="E85" i="1"/>
  <c r="K454" i="1"/>
  <c r="I454" i="1"/>
  <c r="R454" i="1"/>
  <c r="S454" i="1"/>
  <c r="P454" i="1"/>
  <c r="L454" i="1"/>
  <c r="B454" i="1"/>
  <c r="C454" i="1" s="1"/>
  <c r="Q454" i="1"/>
  <c r="M454" i="1"/>
  <c r="N454" i="1" s="1"/>
  <c r="E454" i="1"/>
  <c r="D454" i="1"/>
  <c r="AB475" i="1"/>
  <c r="F453" i="1"/>
  <c r="G453" i="1" s="1"/>
  <c r="H453" i="1" s="1"/>
  <c r="AY455" i="1" l="1"/>
  <c r="BA455" i="1"/>
  <c r="O454" i="1"/>
  <c r="E86" i="1"/>
  <c r="I455" i="1"/>
  <c r="L455" i="1"/>
  <c r="R455" i="1"/>
  <c r="K455" i="1"/>
  <c r="P455" i="1"/>
  <c r="Q455" i="1"/>
  <c r="S455" i="1"/>
  <c r="B455" i="1"/>
  <c r="C455" i="1" s="1"/>
  <c r="M455" i="1"/>
  <c r="N455" i="1" s="1"/>
  <c r="E455" i="1"/>
  <c r="D455" i="1"/>
  <c r="AB476" i="1"/>
  <c r="F454" i="1"/>
  <c r="G454" i="1" s="1"/>
  <c r="H454" i="1" s="1"/>
  <c r="AY456" i="1" l="1"/>
  <c r="BA456" i="1"/>
  <c r="O455" i="1"/>
  <c r="E87" i="1"/>
  <c r="I456" i="1"/>
  <c r="L456" i="1"/>
  <c r="Q456" i="1"/>
  <c r="P456" i="1"/>
  <c r="R456" i="1"/>
  <c r="B456" i="1"/>
  <c r="C456" i="1" s="1"/>
  <c r="M456" i="1"/>
  <c r="N456" i="1" s="1"/>
  <c r="D456" i="1"/>
  <c r="S456" i="1"/>
  <c r="K456" i="1"/>
  <c r="E456" i="1"/>
  <c r="AB477" i="1"/>
  <c r="F455" i="1"/>
  <c r="G455" i="1" s="1"/>
  <c r="H455" i="1" s="1"/>
  <c r="AY457" i="1" l="1"/>
  <c r="BA457" i="1"/>
  <c r="O456" i="1"/>
  <c r="E88" i="1"/>
  <c r="P457" i="1"/>
  <c r="D457" i="1"/>
  <c r="B457" i="1"/>
  <c r="C457" i="1" s="1"/>
  <c r="E457" i="1"/>
  <c r="Q457" i="1"/>
  <c r="R457" i="1"/>
  <c r="M457" i="1"/>
  <c r="N457" i="1" s="1"/>
  <c r="L457" i="1"/>
  <c r="S457" i="1"/>
  <c r="K457" i="1"/>
  <c r="I457" i="1"/>
  <c r="AB478" i="1"/>
  <c r="F456" i="1"/>
  <c r="G456" i="1" s="1"/>
  <c r="H456" i="1" s="1"/>
  <c r="AY458" i="1" l="1"/>
  <c r="BA458" i="1"/>
  <c r="O457" i="1"/>
  <c r="E89" i="1"/>
  <c r="K458" i="1"/>
  <c r="S458" i="1"/>
  <c r="M458" i="1"/>
  <c r="N458" i="1" s="1"/>
  <c r="Q458" i="1"/>
  <c r="P458" i="1"/>
  <c r="L458" i="1"/>
  <c r="B458" i="1"/>
  <c r="C458" i="1" s="1"/>
  <c r="D458" i="1"/>
  <c r="I458" i="1"/>
  <c r="R458" i="1"/>
  <c r="E458" i="1"/>
  <c r="AB479" i="1"/>
  <c r="F457" i="1"/>
  <c r="G457" i="1" s="1"/>
  <c r="H457" i="1" s="1"/>
  <c r="AY459" i="1" l="1"/>
  <c r="BA459" i="1"/>
  <c r="O458" i="1"/>
  <c r="E90" i="1"/>
  <c r="K459" i="1"/>
  <c r="D459" i="1"/>
  <c r="S459" i="1"/>
  <c r="P459" i="1"/>
  <c r="I459" i="1"/>
  <c r="L459" i="1"/>
  <c r="M459" i="1"/>
  <c r="N459" i="1" s="1"/>
  <c r="R459" i="1"/>
  <c r="Q459" i="1"/>
  <c r="E459" i="1"/>
  <c r="B459" i="1"/>
  <c r="C459" i="1" s="1"/>
  <c r="AB480" i="1"/>
  <c r="F458" i="1"/>
  <c r="G458" i="1" s="1"/>
  <c r="H458" i="1" s="1"/>
  <c r="AY460" i="1" l="1"/>
  <c r="BA460" i="1"/>
  <c r="O459" i="1"/>
  <c r="E91" i="1"/>
  <c r="R460" i="1"/>
  <c r="P460" i="1"/>
  <c r="I460" i="1"/>
  <c r="M460" i="1"/>
  <c r="N460" i="1" s="1"/>
  <c r="L460" i="1"/>
  <c r="K460" i="1"/>
  <c r="E460" i="1"/>
  <c r="S460" i="1"/>
  <c r="Q460" i="1"/>
  <c r="D460" i="1"/>
  <c r="B460" i="1"/>
  <c r="C460" i="1" s="1"/>
  <c r="AB481" i="1"/>
  <c r="F459" i="1"/>
  <c r="G459" i="1" s="1"/>
  <c r="H459" i="1" s="1"/>
  <c r="AY461" i="1" l="1"/>
  <c r="BA461" i="1"/>
  <c r="O460" i="1"/>
  <c r="E92" i="1"/>
  <c r="I461" i="1"/>
  <c r="K461" i="1"/>
  <c r="P461" i="1"/>
  <c r="S461" i="1"/>
  <c r="B461" i="1"/>
  <c r="C461" i="1" s="1"/>
  <c r="R461" i="1"/>
  <c r="L461" i="1"/>
  <c r="D461" i="1"/>
  <c r="M461" i="1"/>
  <c r="N461" i="1" s="1"/>
  <c r="Q461" i="1"/>
  <c r="E461" i="1"/>
  <c r="AB482" i="1"/>
  <c r="F460" i="1"/>
  <c r="G460" i="1" s="1"/>
  <c r="H460" i="1" s="1"/>
  <c r="AY462" i="1" l="1"/>
  <c r="BA462" i="1"/>
  <c r="O461" i="1"/>
  <c r="E93" i="1"/>
  <c r="P462" i="1"/>
  <c r="D462" i="1"/>
  <c r="R462" i="1"/>
  <c r="S462" i="1"/>
  <c r="L462" i="1"/>
  <c r="E462" i="1"/>
  <c r="B462" i="1"/>
  <c r="C462" i="1" s="1"/>
  <c r="K462" i="1"/>
  <c r="Q462" i="1"/>
  <c r="M462" i="1"/>
  <c r="N462" i="1" s="1"/>
  <c r="O462" i="1" s="1"/>
  <c r="I462" i="1"/>
  <c r="AB483" i="1"/>
  <c r="F461" i="1"/>
  <c r="G461" i="1" s="1"/>
  <c r="H461" i="1" s="1"/>
  <c r="AY463" i="1" l="1"/>
  <c r="BA463" i="1"/>
  <c r="E94" i="1"/>
  <c r="B463" i="1"/>
  <c r="C463" i="1" s="1"/>
  <c r="K463" i="1"/>
  <c r="D463" i="1"/>
  <c r="L463" i="1"/>
  <c r="P463" i="1"/>
  <c r="S463" i="1"/>
  <c r="M463" i="1"/>
  <c r="N463" i="1" s="1"/>
  <c r="Q463" i="1"/>
  <c r="E463" i="1"/>
  <c r="R463" i="1"/>
  <c r="I463" i="1"/>
  <c r="AB484" i="1"/>
  <c r="F462" i="1"/>
  <c r="G462" i="1" s="1"/>
  <c r="H462" i="1" s="1"/>
  <c r="AY464" i="1" l="1"/>
  <c r="BA464" i="1"/>
  <c r="O463" i="1"/>
  <c r="E95" i="1"/>
  <c r="E464" i="1"/>
  <c r="L464" i="1"/>
  <c r="R464" i="1"/>
  <c r="P464" i="1"/>
  <c r="B464" i="1"/>
  <c r="C464" i="1" s="1"/>
  <c r="M464" i="1"/>
  <c r="N464" i="1" s="1"/>
  <c r="Q464" i="1"/>
  <c r="S464" i="1"/>
  <c r="D464" i="1"/>
  <c r="K464" i="1"/>
  <c r="I464" i="1"/>
  <c r="AB485" i="1"/>
  <c r="F463" i="1"/>
  <c r="G463" i="1" s="1"/>
  <c r="H463" i="1" s="1"/>
  <c r="O464" i="1" l="1"/>
  <c r="AY465" i="1"/>
  <c r="BA465" i="1"/>
  <c r="E96" i="1"/>
  <c r="I465" i="1"/>
  <c r="L465" i="1"/>
  <c r="E465" i="1"/>
  <c r="M465" i="1"/>
  <c r="N465" i="1" s="1"/>
  <c r="P465" i="1"/>
  <c r="B465" i="1"/>
  <c r="C465" i="1" s="1"/>
  <c r="R465" i="1"/>
  <c r="D465" i="1"/>
  <c r="S465" i="1"/>
  <c r="K465" i="1"/>
  <c r="Q465" i="1"/>
  <c r="AB486" i="1"/>
  <c r="F464" i="1"/>
  <c r="G464" i="1" s="1"/>
  <c r="H464" i="1" s="1"/>
  <c r="AY466" i="1" l="1"/>
  <c r="BA466" i="1"/>
  <c r="O465" i="1"/>
  <c r="E97" i="1"/>
  <c r="I466" i="1"/>
  <c r="L466" i="1"/>
  <c r="P466" i="1"/>
  <c r="K466" i="1"/>
  <c r="B466" i="1"/>
  <c r="C466" i="1" s="1"/>
  <c r="M466" i="1"/>
  <c r="N466" i="1" s="1"/>
  <c r="S466" i="1"/>
  <c r="Q466" i="1"/>
  <c r="R466" i="1"/>
  <c r="E466" i="1"/>
  <c r="D466" i="1"/>
  <c r="AB487" i="1"/>
  <c r="F465" i="1"/>
  <c r="G465" i="1" s="1"/>
  <c r="H465" i="1" s="1"/>
  <c r="AY467" i="1" l="1"/>
  <c r="BA467" i="1"/>
  <c r="O466" i="1"/>
  <c r="E98" i="1"/>
  <c r="I467" i="1"/>
  <c r="M467" i="1"/>
  <c r="N467" i="1" s="1"/>
  <c r="S467" i="1"/>
  <c r="D467" i="1"/>
  <c r="P467" i="1"/>
  <c r="K467" i="1"/>
  <c r="E467" i="1"/>
  <c r="Q467" i="1"/>
  <c r="B467" i="1"/>
  <c r="C467" i="1" s="1"/>
  <c r="L467" i="1"/>
  <c r="R467" i="1"/>
  <c r="AB488" i="1"/>
  <c r="F466" i="1"/>
  <c r="G466" i="1" s="1"/>
  <c r="H466" i="1" s="1"/>
  <c r="AY468" i="1" l="1"/>
  <c r="BA468" i="1"/>
  <c r="O467" i="1"/>
  <c r="E99" i="1"/>
  <c r="K468" i="1"/>
  <c r="P468" i="1"/>
  <c r="R468" i="1"/>
  <c r="B468" i="1"/>
  <c r="C468" i="1" s="1"/>
  <c r="D468" i="1"/>
  <c r="Q468" i="1"/>
  <c r="I468" i="1"/>
  <c r="M468" i="1"/>
  <c r="N468" i="1" s="1"/>
  <c r="E468" i="1"/>
  <c r="S468" i="1"/>
  <c r="L468" i="1"/>
  <c r="AB489" i="1"/>
  <c r="F467" i="1"/>
  <c r="G467" i="1" s="1"/>
  <c r="H467" i="1" s="1"/>
  <c r="AY469" i="1" l="1"/>
  <c r="BA469" i="1"/>
  <c r="O468" i="1"/>
  <c r="E100" i="1"/>
  <c r="I469" i="1"/>
  <c r="S469" i="1"/>
  <c r="K469" i="1"/>
  <c r="B469" i="1"/>
  <c r="C469" i="1" s="1"/>
  <c r="P469" i="1"/>
  <c r="E469" i="1"/>
  <c r="D469" i="1"/>
  <c r="R469" i="1"/>
  <c r="L469" i="1"/>
  <c r="M469" i="1"/>
  <c r="N469" i="1" s="1"/>
  <c r="Q469" i="1"/>
  <c r="AB490" i="1"/>
  <c r="F468" i="1"/>
  <c r="G468" i="1" s="1"/>
  <c r="H468" i="1" s="1"/>
  <c r="AY470" i="1" l="1"/>
  <c r="BA470" i="1"/>
  <c r="O469" i="1"/>
  <c r="E101" i="1"/>
  <c r="I470" i="1"/>
  <c r="K470" i="1"/>
  <c r="Q470" i="1"/>
  <c r="E470" i="1"/>
  <c r="D470" i="1"/>
  <c r="M470" i="1"/>
  <c r="N470" i="1" s="1"/>
  <c r="R470" i="1"/>
  <c r="S470" i="1"/>
  <c r="L470" i="1"/>
  <c r="P470" i="1"/>
  <c r="B470" i="1"/>
  <c r="C470" i="1" s="1"/>
  <c r="AB491" i="1"/>
  <c r="F469" i="1"/>
  <c r="G469" i="1" s="1"/>
  <c r="H469" i="1" s="1"/>
  <c r="AY471" i="1" l="1"/>
  <c r="BA471" i="1"/>
  <c r="O470" i="1"/>
  <c r="E102" i="1"/>
  <c r="B471" i="1"/>
  <c r="C471" i="1" s="1"/>
  <c r="K471" i="1"/>
  <c r="L471" i="1"/>
  <c r="E471" i="1"/>
  <c r="M471" i="1"/>
  <c r="N471" i="1" s="1"/>
  <c r="S471" i="1"/>
  <c r="P471" i="1"/>
  <c r="I471" i="1"/>
  <c r="R471" i="1"/>
  <c r="Q471" i="1"/>
  <c r="D471" i="1"/>
  <c r="AB492" i="1"/>
  <c r="F470" i="1"/>
  <c r="G470" i="1" s="1"/>
  <c r="H470" i="1" s="1"/>
  <c r="AY472" i="1" l="1"/>
  <c r="BA472" i="1"/>
  <c r="O471" i="1"/>
  <c r="E103" i="1"/>
  <c r="K472" i="1"/>
  <c r="R472" i="1"/>
  <c r="I472" i="1"/>
  <c r="P472" i="1"/>
  <c r="M472" i="1"/>
  <c r="N472" i="1" s="1"/>
  <c r="S472" i="1"/>
  <c r="B472" i="1"/>
  <c r="C472" i="1" s="1"/>
  <c r="E472" i="1"/>
  <c r="D472" i="1"/>
  <c r="L472" i="1"/>
  <c r="Q472" i="1"/>
  <c r="AB493" i="1"/>
  <c r="F471" i="1"/>
  <c r="G471" i="1" s="1"/>
  <c r="H471" i="1" s="1"/>
  <c r="AY473" i="1" l="1"/>
  <c r="BA473" i="1"/>
  <c r="O472" i="1"/>
  <c r="E104" i="1"/>
  <c r="P473" i="1"/>
  <c r="L473" i="1"/>
  <c r="B473" i="1"/>
  <c r="C473" i="1" s="1"/>
  <c r="K473" i="1"/>
  <c r="M473" i="1"/>
  <c r="N473" i="1" s="1"/>
  <c r="E473" i="1"/>
  <c r="S473" i="1"/>
  <c r="D473" i="1"/>
  <c r="Q473" i="1"/>
  <c r="I473" i="1"/>
  <c r="R473" i="1"/>
  <c r="AB494" i="1"/>
  <c r="F472" i="1"/>
  <c r="G472" i="1" s="1"/>
  <c r="H472" i="1" s="1"/>
  <c r="AY474" i="1" l="1"/>
  <c r="BA474" i="1"/>
  <c r="O473" i="1"/>
  <c r="E105" i="1"/>
  <c r="I474" i="1"/>
  <c r="R474" i="1"/>
  <c r="M474" i="1"/>
  <c r="N474" i="1" s="1"/>
  <c r="E474" i="1"/>
  <c r="S474" i="1"/>
  <c r="P474" i="1"/>
  <c r="K474" i="1"/>
  <c r="B474" i="1"/>
  <c r="C474" i="1" s="1"/>
  <c r="L474" i="1"/>
  <c r="D474" i="1"/>
  <c r="Q474" i="1"/>
  <c r="AB495" i="1"/>
  <c r="F473" i="1"/>
  <c r="G473" i="1" s="1"/>
  <c r="H473" i="1" s="1"/>
  <c r="AY475" i="1" l="1"/>
  <c r="BA475" i="1"/>
  <c r="O474" i="1"/>
  <c r="E106" i="1"/>
  <c r="M475" i="1"/>
  <c r="N475" i="1" s="1"/>
  <c r="Q475" i="1"/>
  <c r="K475" i="1"/>
  <c r="B475" i="1"/>
  <c r="C475" i="1" s="1"/>
  <c r="S475" i="1"/>
  <c r="L475" i="1"/>
  <c r="P475" i="1"/>
  <c r="R475" i="1"/>
  <c r="D475" i="1"/>
  <c r="I475" i="1"/>
  <c r="E475" i="1"/>
  <c r="AB496" i="1"/>
  <c r="F474" i="1"/>
  <c r="G474" i="1" s="1"/>
  <c r="H474" i="1" s="1"/>
  <c r="AY476" i="1" l="1"/>
  <c r="BA476" i="1"/>
  <c r="O475" i="1"/>
  <c r="E107" i="1"/>
  <c r="M476" i="1"/>
  <c r="N476" i="1" s="1"/>
  <c r="Q476" i="1"/>
  <c r="E476" i="1"/>
  <c r="L476" i="1"/>
  <c r="R476" i="1"/>
  <c r="S476" i="1"/>
  <c r="I476" i="1"/>
  <c r="D476" i="1"/>
  <c r="P476" i="1"/>
  <c r="K476" i="1"/>
  <c r="B476" i="1"/>
  <c r="C476" i="1" s="1"/>
  <c r="AB497" i="1"/>
  <c r="F475" i="1"/>
  <c r="G475" i="1" s="1"/>
  <c r="H475" i="1" s="1"/>
  <c r="AY477" i="1" l="1"/>
  <c r="BA477" i="1"/>
  <c r="O476" i="1"/>
  <c r="E108" i="1"/>
  <c r="Q477" i="1"/>
  <c r="R477" i="1"/>
  <c r="D477" i="1"/>
  <c r="P477" i="1"/>
  <c r="B477" i="1"/>
  <c r="C477" i="1" s="1"/>
  <c r="M477" i="1"/>
  <c r="N477" i="1" s="1"/>
  <c r="I477" i="1"/>
  <c r="E477" i="1"/>
  <c r="S477" i="1"/>
  <c r="K477" i="1"/>
  <c r="L477" i="1"/>
  <c r="AB498" i="1"/>
  <c r="F476" i="1"/>
  <c r="G476" i="1" s="1"/>
  <c r="H476" i="1" s="1"/>
  <c r="AY478" i="1" l="1"/>
  <c r="BA478" i="1"/>
  <c r="O477" i="1"/>
  <c r="E109" i="1"/>
  <c r="L478" i="1"/>
  <c r="M478" i="1"/>
  <c r="N478" i="1" s="1"/>
  <c r="D478" i="1"/>
  <c r="E478" i="1"/>
  <c r="P478" i="1"/>
  <c r="S478" i="1"/>
  <c r="Q478" i="1"/>
  <c r="I478" i="1"/>
  <c r="B478" i="1"/>
  <c r="C478" i="1" s="1"/>
  <c r="R478" i="1"/>
  <c r="K478" i="1"/>
  <c r="AB499" i="1"/>
  <c r="F477" i="1"/>
  <c r="G477" i="1" s="1"/>
  <c r="H477" i="1" s="1"/>
  <c r="AY479" i="1" l="1"/>
  <c r="BA479" i="1"/>
  <c r="O478" i="1"/>
  <c r="E110" i="1"/>
  <c r="K479" i="1"/>
  <c r="I479" i="1"/>
  <c r="R479" i="1"/>
  <c r="Q479" i="1"/>
  <c r="S479" i="1"/>
  <c r="B479" i="1"/>
  <c r="C479" i="1" s="1"/>
  <c r="L479" i="1"/>
  <c r="P479" i="1"/>
  <c r="M479" i="1"/>
  <c r="N479" i="1" s="1"/>
  <c r="D479" i="1"/>
  <c r="E479" i="1"/>
  <c r="AB500" i="1"/>
  <c r="F478" i="1"/>
  <c r="G478" i="1" s="1"/>
  <c r="H478" i="1" s="1"/>
  <c r="AY480" i="1" l="1"/>
  <c r="BA480" i="1"/>
  <c r="O479" i="1"/>
  <c r="E111" i="1"/>
  <c r="B480" i="1"/>
  <c r="C480" i="1" s="1"/>
  <c r="S480" i="1"/>
  <c r="R480" i="1"/>
  <c r="Q480" i="1"/>
  <c r="L480" i="1"/>
  <c r="M480" i="1"/>
  <c r="N480" i="1" s="1"/>
  <c r="I480" i="1"/>
  <c r="K480" i="1"/>
  <c r="E480" i="1"/>
  <c r="P480" i="1"/>
  <c r="D480" i="1"/>
  <c r="AB501" i="1"/>
  <c r="F479" i="1"/>
  <c r="G479" i="1" s="1"/>
  <c r="H479" i="1" s="1"/>
  <c r="AY481" i="1" l="1"/>
  <c r="BA481" i="1"/>
  <c r="O480" i="1"/>
  <c r="E112" i="1"/>
  <c r="Q481" i="1"/>
  <c r="S481" i="1"/>
  <c r="I481" i="1"/>
  <c r="R481" i="1"/>
  <c r="B481" i="1"/>
  <c r="C481" i="1" s="1"/>
  <c r="P481" i="1"/>
  <c r="K481" i="1"/>
  <c r="L481" i="1"/>
  <c r="E481" i="1"/>
  <c r="D481" i="1"/>
  <c r="M481" i="1"/>
  <c r="N481" i="1" s="1"/>
  <c r="AB502" i="1"/>
  <c r="F480" i="1"/>
  <c r="G480" i="1" s="1"/>
  <c r="H480" i="1" s="1"/>
  <c r="AY482" i="1" l="1"/>
  <c r="BA482" i="1"/>
  <c r="O481" i="1"/>
  <c r="E113" i="1"/>
  <c r="D482" i="1"/>
  <c r="I482" i="1"/>
  <c r="K482" i="1"/>
  <c r="M482" i="1"/>
  <c r="N482" i="1" s="1"/>
  <c r="E482" i="1"/>
  <c r="S482" i="1"/>
  <c r="Q482" i="1"/>
  <c r="B482" i="1"/>
  <c r="C482" i="1" s="1"/>
  <c r="L482" i="1"/>
  <c r="R482" i="1"/>
  <c r="P482" i="1"/>
  <c r="AB503" i="1"/>
  <c r="F481" i="1"/>
  <c r="G481" i="1" s="1"/>
  <c r="H481" i="1" s="1"/>
  <c r="AY483" i="1" l="1"/>
  <c r="BA483" i="1"/>
  <c r="O482" i="1"/>
  <c r="E114" i="1"/>
  <c r="E483" i="1"/>
  <c r="R483" i="1"/>
  <c r="D483" i="1"/>
  <c r="B483" i="1"/>
  <c r="C483" i="1" s="1"/>
  <c r="P483" i="1"/>
  <c r="L483" i="1"/>
  <c r="M483" i="1"/>
  <c r="N483" i="1" s="1"/>
  <c r="Q483" i="1"/>
  <c r="K483" i="1"/>
  <c r="I483" i="1"/>
  <c r="S483" i="1"/>
  <c r="AB504" i="1"/>
  <c r="F482" i="1"/>
  <c r="G482" i="1" s="1"/>
  <c r="H482" i="1" s="1"/>
  <c r="AY484" i="1" l="1"/>
  <c r="BA484" i="1"/>
  <c r="O483" i="1"/>
  <c r="E115" i="1"/>
  <c r="L484" i="1"/>
  <c r="K484" i="1"/>
  <c r="E484" i="1"/>
  <c r="R484" i="1"/>
  <c r="S484" i="1"/>
  <c r="P484" i="1"/>
  <c r="M484" i="1"/>
  <c r="N484" i="1" s="1"/>
  <c r="B484" i="1"/>
  <c r="C484" i="1" s="1"/>
  <c r="Q484" i="1"/>
  <c r="D484" i="1"/>
  <c r="I484" i="1"/>
  <c r="AB505" i="1"/>
  <c r="F483" i="1"/>
  <c r="G483" i="1" s="1"/>
  <c r="H483" i="1" s="1"/>
  <c r="AY485" i="1" l="1"/>
  <c r="BA485" i="1"/>
  <c r="O484" i="1"/>
  <c r="E116" i="1"/>
  <c r="I485" i="1"/>
  <c r="K485" i="1"/>
  <c r="S485" i="1"/>
  <c r="R485" i="1"/>
  <c r="P485" i="1"/>
  <c r="B485" i="1"/>
  <c r="C485" i="1" s="1"/>
  <c r="M485" i="1"/>
  <c r="N485" i="1" s="1"/>
  <c r="D485" i="1"/>
  <c r="E485" i="1"/>
  <c r="L485" i="1"/>
  <c r="Q485" i="1"/>
  <c r="AB506" i="1"/>
  <c r="F484" i="1"/>
  <c r="G484" i="1" s="1"/>
  <c r="H484" i="1" s="1"/>
  <c r="AY486" i="1" l="1"/>
  <c r="BA486" i="1"/>
  <c r="O485" i="1"/>
  <c r="E117" i="1"/>
  <c r="I486" i="1"/>
  <c r="D486" i="1"/>
  <c r="B486" i="1"/>
  <c r="C486" i="1" s="1"/>
  <c r="P486" i="1"/>
  <c r="L486" i="1"/>
  <c r="E486" i="1"/>
  <c r="Q486" i="1"/>
  <c r="R486" i="1"/>
  <c r="S486" i="1"/>
  <c r="K486" i="1"/>
  <c r="M486" i="1"/>
  <c r="N486" i="1" s="1"/>
  <c r="AB507" i="1"/>
  <c r="F485" i="1"/>
  <c r="G485" i="1" s="1"/>
  <c r="H485" i="1" s="1"/>
  <c r="AY487" i="1" l="1"/>
  <c r="BA487" i="1"/>
  <c r="O486" i="1"/>
  <c r="E118" i="1"/>
  <c r="I487" i="1"/>
  <c r="L487" i="1"/>
  <c r="K487" i="1"/>
  <c r="S487" i="1"/>
  <c r="B487" i="1"/>
  <c r="C487" i="1" s="1"/>
  <c r="M487" i="1"/>
  <c r="N487" i="1" s="1"/>
  <c r="E487" i="1"/>
  <c r="P487" i="1"/>
  <c r="D487" i="1"/>
  <c r="R487" i="1"/>
  <c r="Q487" i="1"/>
  <c r="AB508" i="1"/>
  <c r="F486" i="1"/>
  <c r="G486" i="1" s="1"/>
  <c r="H486" i="1" s="1"/>
  <c r="AY488" i="1" l="1"/>
  <c r="BA488" i="1"/>
  <c r="O487" i="1"/>
  <c r="E119" i="1"/>
  <c r="I488" i="1"/>
  <c r="L488" i="1"/>
  <c r="B488" i="1"/>
  <c r="C488" i="1" s="1"/>
  <c r="M488" i="1"/>
  <c r="N488" i="1" s="1"/>
  <c r="R488" i="1"/>
  <c r="S488" i="1"/>
  <c r="P488" i="1"/>
  <c r="Q488" i="1"/>
  <c r="E488" i="1"/>
  <c r="D488" i="1"/>
  <c r="K488" i="1"/>
  <c r="AB509" i="1"/>
  <c r="F487" i="1"/>
  <c r="G487" i="1" s="1"/>
  <c r="H487" i="1" s="1"/>
  <c r="AY489" i="1" l="1"/>
  <c r="BA489" i="1"/>
  <c r="O488" i="1"/>
  <c r="E120" i="1"/>
  <c r="B489" i="1"/>
  <c r="C489" i="1" s="1"/>
  <c r="L489" i="1"/>
  <c r="S489" i="1"/>
  <c r="Q489" i="1"/>
  <c r="M489" i="1"/>
  <c r="N489" i="1" s="1"/>
  <c r="K489" i="1"/>
  <c r="E489" i="1"/>
  <c r="I489" i="1"/>
  <c r="D489" i="1"/>
  <c r="R489" i="1"/>
  <c r="P489" i="1"/>
  <c r="AB510" i="1"/>
  <c r="F488" i="1"/>
  <c r="G488" i="1" s="1"/>
  <c r="H488" i="1" s="1"/>
  <c r="AY490" i="1" l="1"/>
  <c r="BA490" i="1"/>
  <c r="O489" i="1"/>
  <c r="E121" i="1"/>
  <c r="I490" i="1"/>
  <c r="L490" i="1"/>
  <c r="D490" i="1"/>
  <c r="S490" i="1"/>
  <c r="K490" i="1"/>
  <c r="R490" i="1"/>
  <c r="Q490" i="1"/>
  <c r="M490" i="1"/>
  <c r="N490" i="1" s="1"/>
  <c r="E490" i="1"/>
  <c r="P490" i="1"/>
  <c r="B490" i="1"/>
  <c r="C490" i="1" s="1"/>
  <c r="AB511" i="1"/>
  <c r="F489" i="1"/>
  <c r="G489" i="1" s="1"/>
  <c r="H489" i="1" s="1"/>
  <c r="AY491" i="1" l="1"/>
  <c r="BA491" i="1"/>
  <c r="O490" i="1"/>
  <c r="E122" i="1"/>
  <c r="I491" i="1"/>
  <c r="K491" i="1"/>
  <c r="Q491" i="1"/>
  <c r="E491" i="1"/>
  <c r="D491" i="1"/>
  <c r="L491" i="1"/>
  <c r="S491" i="1"/>
  <c r="R491" i="1"/>
  <c r="P491" i="1"/>
  <c r="B491" i="1"/>
  <c r="C491" i="1" s="1"/>
  <c r="M491" i="1"/>
  <c r="N491" i="1" s="1"/>
  <c r="AB512" i="1"/>
  <c r="F490" i="1"/>
  <c r="G490" i="1" s="1"/>
  <c r="H490" i="1" s="1"/>
  <c r="AY492" i="1" l="1"/>
  <c r="BA492" i="1"/>
  <c r="O491" i="1"/>
  <c r="E123" i="1"/>
  <c r="K492" i="1"/>
  <c r="I492" i="1"/>
  <c r="P492" i="1"/>
  <c r="R492" i="1"/>
  <c r="D492" i="1"/>
  <c r="Q492" i="1"/>
  <c r="B492" i="1"/>
  <c r="C492" i="1" s="1"/>
  <c r="M492" i="1"/>
  <c r="N492" i="1" s="1"/>
  <c r="E492" i="1"/>
  <c r="S492" i="1"/>
  <c r="L492" i="1"/>
  <c r="AB513" i="1"/>
  <c r="F491" i="1"/>
  <c r="G491" i="1" s="1"/>
  <c r="H491" i="1" s="1"/>
  <c r="AY493" i="1" l="1"/>
  <c r="BA493" i="1"/>
  <c r="O492" i="1"/>
  <c r="E124" i="1"/>
  <c r="B493" i="1"/>
  <c r="C493" i="1" s="1"/>
  <c r="M493" i="1"/>
  <c r="N493" i="1" s="1"/>
  <c r="E493" i="1"/>
  <c r="Q493" i="1"/>
  <c r="D493" i="1"/>
  <c r="P493" i="1"/>
  <c r="R493" i="1"/>
  <c r="S493" i="1"/>
  <c r="L493" i="1"/>
  <c r="K493" i="1"/>
  <c r="I493" i="1"/>
  <c r="AB514" i="1"/>
  <c r="F492" i="1"/>
  <c r="G492" i="1" s="1"/>
  <c r="H492" i="1" s="1"/>
  <c r="AY494" i="1" l="1"/>
  <c r="BA494" i="1"/>
  <c r="O493" i="1"/>
  <c r="E125" i="1"/>
  <c r="D494" i="1"/>
  <c r="I494" i="1"/>
  <c r="P494" i="1"/>
  <c r="B494" i="1"/>
  <c r="C494" i="1" s="1"/>
  <c r="M494" i="1"/>
  <c r="N494" i="1" s="1"/>
  <c r="R494" i="1"/>
  <c r="S494" i="1"/>
  <c r="E494" i="1"/>
  <c r="Q494" i="1"/>
  <c r="K494" i="1"/>
  <c r="L494" i="1"/>
  <c r="AB515" i="1"/>
  <c r="F493" i="1"/>
  <c r="G493" i="1" s="1"/>
  <c r="H493" i="1" s="1"/>
  <c r="AY495" i="1" l="1"/>
  <c r="BA495" i="1"/>
  <c r="O494" i="1"/>
  <c r="E126" i="1"/>
  <c r="B495" i="1"/>
  <c r="C495" i="1" s="1"/>
  <c r="S495" i="1"/>
  <c r="Q495" i="1"/>
  <c r="L495" i="1"/>
  <c r="I495" i="1"/>
  <c r="M495" i="1"/>
  <c r="N495" i="1" s="1"/>
  <c r="D495" i="1"/>
  <c r="R495" i="1"/>
  <c r="K495" i="1"/>
  <c r="E495" i="1"/>
  <c r="P495" i="1"/>
  <c r="AB516" i="1"/>
  <c r="F494" i="1"/>
  <c r="G494" i="1" s="1"/>
  <c r="H494" i="1" s="1"/>
  <c r="AY496" i="1" l="1"/>
  <c r="BA496" i="1"/>
  <c r="O495" i="1"/>
  <c r="E127" i="1"/>
  <c r="K496" i="1"/>
  <c r="D496" i="1"/>
  <c r="B496" i="1"/>
  <c r="C496" i="1" s="1"/>
  <c r="L496" i="1"/>
  <c r="E496" i="1"/>
  <c r="M496" i="1"/>
  <c r="N496" i="1" s="1"/>
  <c r="S496" i="1"/>
  <c r="R496" i="1"/>
  <c r="P496" i="1"/>
  <c r="I496" i="1"/>
  <c r="Q496" i="1"/>
  <c r="AB517" i="1"/>
  <c r="F495" i="1"/>
  <c r="G495" i="1" s="1"/>
  <c r="H495" i="1" s="1"/>
  <c r="AY497" i="1" l="1"/>
  <c r="BA497" i="1"/>
  <c r="O496" i="1"/>
  <c r="E128" i="1"/>
  <c r="I497" i="1"/>
  <c r="R497" i="1"/>
  <c r="L497" i="1"/>
  <c r="P497" i="1"/>
  <c r="B497" i="1"/>
  <c r="C497" i="1" s="1"/>
  <c r="M497" i="1"/>
  <c r="N497" i="1" s="1"/>
  <c r="K497" i="1"/>
  <c r="E497" i="1"/>
  <c r="D497" i="1"/>
  <c r="S497" i="1"/>
  <c r="Q497" i="1"/>
  <c r="AB518" i="1"/>
  <c r="F496" i="1"/>
  <c r="G496" i="1" s="1"/>
  <c r="H496" i="1" s="1"/>
  <c r="AY498" i="1" l="1"/>
  <c r="BA498" i="1"/>
  <c r="O497" i="1"/>
  <c r="E129" i="1"/>
  <c r="I498" i="1"/>
  <c r="L498" i="1"/>
  <c r="P498" i="1"/>
  <c r="K498" i="1"/>
  <c r="B498" i="1"/>
  <c r="C498" i="1" s="1"/>
  <c r="M498" i="1"/>
  <c r="N498" i="1" s="1"/>
  <c r="S498" i="1"/>
  <c r="E498" i="1"/>
  <c r="D498" i="1"/>
  <c r="Q498" i="1"/>
  <c r="R498" i="1"/>
  <c r="AB519" i="1"/>
  <c r="F497" i="1"/>
  <c r="G497" i="1" s="1"/>
  <c r="H497" i="1" s="1"/>
  <c r="AY499" i="1" l="1"/>
  <c r="BA499" i="1"/>
  <c r="O498" i="1"/>
  <c r="E130" i="1"/>
  <c r="B499" i="1"/>
  <c r="C499" i="1" s="1"/>
  <c r="R499" i="1"/>
  <c r="I499" i="1"/>
  <c r="K499" i="1"/>
  <c r="E499" i="1"/>
  <c r="S499" i="1"/>
  <c r="P499" i="1"/>
  <c r="D499" i="1"/>
  <c r="M499" i="1"/>
  <c r="N499" i="1" s="1"/>
  <c r="Q499" i="1"/>
  <c r="L499" i="1"/>
  <c r="AB520" i="1"/>
  <c r="F498" i="1"/>
  <c r="G498" i="1" s="1"/>
  <c r="H498" i="1" s="1"/>
  <c r="AY500" i="1" l="1"/>
  <c r="BA500" i="1"/>
  <c r="O499" i="1"/>
  <c r="E131" i="1"/>
  <c r="K500" i="1"/>
  <c r="I500" i="1"/>
  <c r="Q500" i="1"/>
  <c r="D500" i="1"/>
  <c r="R500" i="1"/>
  <c r="B500" i="1"/>
  <c r="C500" i="1" s="1"/>
  <c r="L500" i="1"/>
  <c r="P500" i="1"/>
  <c r="E500" i="1"/>
  <c r="M500" i="1"/>
  <c r="N500" i="1" s="1"/>
  <c r="S500" i="1"/>
  <c r="AB521" i="1"/>
  <c r="F499" i="1"/>
  <c r="G499" i="1" s="1"/>
  <c r="H499" i="1" s="1"/>
  <c r="AY501" i="1" l="1"/>
  <c r="BA501" i="1"/>
  <c r="O500" i="1"/>
  <c r="E132" i="1"/>
  <c r="B501" i="1"/>
  <c r="C501" i="1" s="1"/>
  <c r="D501" i="1"/>
  <c r="I501" i="1"/>
  <c r="E501" i="1"/>
  <c r="M501" i="1"/>
  <c r="N501" i="1" s="1"/>
  <c r="S501" i="1"/>
  <c r="P501" i="1"/>
  <c r="K501" i="1"/>
  <c r="Q501" i="1"/>
  <c r="R501" i="1"/>
  <c r="L501" i="1"/>
  <c r="AB522" i="1"/>
  <c r="F500" i="1"/>
  <c r="G500" i="1" s="1"/>
  <c r="H500" i="1" s="1"/>
  <c r="AY502" i="1" l="1"/>
  <c r="BA502" i="1"/>
  <c r="O501" i="1"/>
  <c r="E133" i="1"/>
  <c r="B502" i="1"/>
  <c r="C502" i="1" s="1"/>
  <c r="D502" i="1"/>
  <c r="S502" i="1"/>
  <c r="R502" i="1"/>
  <c r="M502" i="1"/>
  <c r="N502" i="1" s="1"/>
  <c r="E502" i="1"/>
  <c r="L502" i="1"/>
  <c r="I502" i="1"/>
  <c r="K502" i="1"/>
  <c r="Q502" i="1"/>
  <c r="P502" i="1"/>
  <c r="AB523" i="1"/>
  <c r="F501" i="1"/>
  <c r="G501" i="1" s="1"/>
  <c r="H501" i="1" s="1"/>
  <c r="AY503" i="1" l="1"/>
  <c r="BA503" i="1"/>
  <c r="O502" i="1"/>
  <c r="E134" i="1"/>
  <c r="B503" i="1"/>
  <c r="C503" i="1" s="1"/>
  <c r="M503" i="1"/>
  <c r="N503" i="1" s="1"/>
  <c r="E503" i="1"/>
  <c r="K503" i="1"/>
  <c r="L503" i="1"/>
  <c r="P503" i="1"/>
  <c r="D503" i="1"/>
  <c r="I503" i="1"/>
  <c r="Q503" i="1"/>
  <c r="R503" i="1"/>
  <c r="S503" i="1"/>
  <c r="AB524" i="1"/>
  <c r="F502" i="1"/>
  <c r="G502" i="1" s="1"/>
  <c r="H502" i="1" s="1"/>
  <c r="AY504" i="1" l="1"/>
  <c r="BA504" i="1"/>
  <c r="O503" i="1"/>
  <c r="E135" i="1"/>
  <c r="E504" i="1"/>
  <c r="L504" i="1"/>
  <c r="S504" i="1"/>
  <c r="R504" i="1"/>
  <c r="I504" i="1"/>
  <c r="P504" i="1"/>
  <c r="B504" i="1"/>
  <c r="C504" i="1" s="1"/>
  <c r="M504" i="1"/>
  <c r="N504" i="1" s="1"/>
  <c r="Q504" i="1"/>
  <c r="D504" i="1"/>
  <c r="K504" i="1"/>
  <c r="AB525" i="1"/>
  <c r="F503" i="1"/>
  <c r="G503" i="1" s="1"/>
  <c r="H503" i="1" s="1"/>
  <c r="AY505" i="1" l="1"/>
  <c r="BA505" i="1"/>
  <c r="O504" i="1"/>
  <c r="E136" i="1"/>
  <c r="B505" i="1"/>
  <c r="C505" i="1" s="1"/>
  <c r="S505" i="1"/>
  <c r="K505" i="1"/>
  <c r="Q505" i="1"/>
  <c r="E505" i="1"/>
  <c r="D505" i="1"/>
  <c r="M505" i="1"/>
  <c r="N505" i="1" s="1"/>
  <c r="I505" i="1"/>
  <c r="L505" i="1"/>
  <c r="R505" i="1"/>
  <c r="P505" i="1"/>
  <c r="AB526" i="1"/>
  <c r="F504" i="1"/>
  <c r="G504" i="1" s="1"/>
  <c r="H504" i="1" s="1"/>
  <c r="AY506" i="1" l="1"/>
  <c r="BA506" i="1"/>
  <c r="O505" i="1"/>
  <c r="E137" i="1"/>
  <c r="L506" i="1"/>
  <c r="D506" i="1"/>
  <c r="I506" i="1"/>
  <c r="K506" i="1"/>
  <c r="P506" i="1"/>
  <c r="R506" i="1"/>
  <c r="E506" i="1"/>
  <c r="M506" i="1"/>
  <c r="N506" i="1" s="1"/>
  <c r="B506" i="1"/>
  <c r="C506" i="1" s="1"/>
  <c r="Q506" i="1"/>
  <c r="S506" i="1"/>
  <c r="AB527" i="1"/>
  <c r="F505" i="1"/>
  <c r="G505" i="1" s="1"/>
  <c r="H505" i="1" s="1"/>
  <c r="AY507" i="1" l="1"/>
  <c r="BA507" i="1"/>
  <c r="O506" i="1"/>
  <c r="E138" i="1"/>
  <c r="P507" i="1"/>
  <c r="B507" i="1"/>
  <c r="C507" i="1" s="1"/>
  <c r="R507" i="1"/>
  <c r="Q507" i="1"/>
  <c r="S507" i="1"/>
  <c r="K507" i="1"/>
  <c r="L507" i="1"/>
  <c r="E507" i="1"/>
  <c r="D507" i="1"/>
  <c r="M507" i="1"/>
  <c r="N507" i="1" s="1"/>
  <c r="I507" i="1"/>
  <c r="AB528" i="1"/>
  <c r="F506" i="1"/>
  <c r="G506" i="1" s="1"/>
  <c r="H506" i="1" s="1"/>
  <c r="AY508" i="1" l="1"/>
  <c r="BA508" i="1"/>
  <c r="O507" i="1"/>
  <c r="E139" i="1"/>
  <c r="B508" i="1"/>
  <c r="C508" i="1" s="1"/>
  <c r="R508" i="1"/>
  <c r="I508" i="1"/>
  <c r="M508" i="1"/>
  <c r="N508" i="1" s="1"/>
  <c r="L508" i="1"/>
  <c r="S508" i="1"/>
  <c r="E508" i="1"/>
  <c r="D508" i="1"/>
  <c r="P508" i="1"/>
  <c r="Q508" i="1"/>
  <c r="K508" i="1"/>
  <c r="AB529" i="1"/>
  <c r="F507" i="1"/>
  <c r="G507" i="1" s="1"/>
  <c r="H507" i="1" s="1"/>
  <c r="AY509" i="1" l="1"/>
  <c r="BA509" i="1"/>
  <c r="O508" i="1"/>
  <c r="E140" i="1"/>
  <c r="I509" i="1"/>
  <c r="L509" i="1"/>
  <c r="B509" i="1"/>
  <c r="C509" i="1" s="1"/>
  <c r="S509" i="1"/>
  <c r="E509" i="1"/>
  <c r="M509" i="1"/>
  <c r="N509" i="1" s="1"/>
  <c r="D509" i="1"/>
  <c r="P509" i="1"/>
  <c r="R509" i="1"/>
  <c r="Q509" i="1"/>
  <c r="K509" i="1"/>
  <c r="AB530" i="1"/>
  <c r="F508" i="1"/>
  <c r="G508" i="1" s="1"/>
  <c r="H508" i="1" s="1"/>
  <c r="AY510" i="1" l="1"/>
  <c r="BA510" i="1"/>
  <c r="O509" i="1"/>
  <c r="E141" i="1"/>
  <c r="I510" i="1"/>
  <c r="L510" i="1"/>
  <c r="B510" i="1"/>
  <c r="C510" i="1" s="1"/>
  <c r="R510" i="1"/>
  <c r="M510" i="1"/>
  <c r="N510" i="1" s="1"/>
  <c r="E510" i="1"/>
  <c r="P510" i="1"/>
  <c r="K510" i="1"/>
  <c r="S510" i="1"/>
  <c r="Q510" i="1"/>
  <c r="D510" i="1"/>
  <c r="AB531" i="1"/>
  <c r="F509" i="1"/>
  <c r="G509" i="1" s="1"/>
  <c r="H509" i="1" s="1"/>
  <c r="AY511" i="1" l="1"/>
  <c r="BA511" i="1"/>
  <c r="O510" i="1"/>
  <c r="E142" i="1"/>
  <c r="I511" i="1"/>
  <c r="S511" i="1"/>
  <c r="D511" i="1"/>
  <c r="L511" i="1"/>
  <c r="P511" i="1"/>
  <c r="B511" i="1"/>
  <c r="C511" i="1" s="1"/>
  <c r="Q511" i="1"/>
  <c r="M511" i="1"/>
  <c r="N511" i="1" s="1"/>
  <c r="E511" i="1"/>
  <c r="K511" i="1"/>
  <c r="R511" i="1"/>
  <c r="AB532" i="1"/>
  <c r="F510" i="1"/>
  <c r="G510" i="1" s="1"/>
  <c r="H510" i="1" s="1"/>
  <c r="AY512" i="1" l="1"/>
  <c r="BA512" i="1"/>
  <c r="O511" i="1"/>
  <c r="E143" i="1"/>
  <c r="L512" i="1"/>
  <c r="E512" i="1"/>
  <c r="B512" i="1"/>
  <c r="C512" i="1" s="1"/>
  <c r="D512" i="1"/>
  <c r="S512" i="1"/>
  <c r="M512" i="1"/>
  <c r="N512" i="1" s="1"/>
  <c r="K512" i="1"/>
  <c r="R512" i="1"/>
  <c r="P512" i="1"/>
  <c r="Q512" i="1"/>
  <c r="I512" i="1"/>
  <c r="AB533" i="1"/>
  <c r="F511" i="1"/>
  <c r="G511" i="1" s="1"/>
  <c r="H511" i="1" s="1"/>
  <c r="AY513" i="1" l="1"/>
  <c r="BA513" i="1"/>
  <c r="O512" i="1"/>
  <c r="E144" i="1"/>
  <c r="I513" i="1"/>
  <c r="L513" i="1"/>
  <c r="S513" i="1"/>
  <c r="E513" i="1"/>
  <c r="K513" i="1"/>
  <c r="D513" i="1"/>
  <c r="P513" i="1"/>
  <c r="Q513" i="1"/>
  <c r="B513" i="1"/>
  <c r="C513" i="1" s="1"/>
  <c r="R513" i="1"/>
  <c r="M513" i="1"/>
  <c r="N513" i="1" s="1"/>
  <c r="AB534" i="1"/>
  <c r="F512" i="1"/>
  <c r="G512" i="1" s="1"/>
  <c r="H512" i="1" s="1"/>
  <c r="AY514" i="1" l="1"/>
  <c r="BA514" i="1"/>
  <c r="O513" i="1"/>
  <c r="E145" i="1"/>
  <c r="L514" i="1"/>
  <c r="M514" i="1"/>
  <c r="N514" i="1" s="1"/>
  <c r="S514" i="1"/>
  <c r="E514" i="1"/>
  <c r="K514" i="1"/>
  <c r="R514" i="1"/>
  <c r="D514" i="1"/>
  <c r="I514" i="1"/>
  <c r="B514" i="1"/>
  <c r="C514" i="1" s="1"/>
  <c r="P514" i="1"/>
  <c r="Q514" i="1"/>
  <c r="AB535" i="1"/>
  <c r="F513" i="1"/>
  <c r="G513" i="1" s="1"/>
  <c r="H513" i="1" s="1"/>
  <c r="AY515" i="1" l="1"/>
  <c r="BA515" i="1"/>
  <c r="O514" i="1"/>
  <c r="E146" i="1"/>
  <c r="I515" i="1"/>
  <c r="B515" i="1"/>
  <c r="C515" i="1" s="1"/>
  <c r="P515" i="1"/>
  <c r="E515" i="1"/>
  <c r="R515" i="1"/>
  <c r="D515" i="1"/>
  <c r="K515" i="1"/>
  <c r="M515" i="1"/>
  <c r="N515" i="1" s="1"/>
  <c r="Q515" i="1"/>
  <c r="L515" i="1"/>
  <c r="S515" i="1"/>
  <c r="AB536" i="1"/>
  <c r="F514" i="1"/>
  <c r="G514" i="1" s="1"/>
  <c r="H514" i="1" s="1"/>
  <c r="AY516" i="1" l="1"/>
  <c r="BA516" i="1"/>
  <c r="O515" i="1"/>
  <c r="E147" i="1"/>
  <c r="I516" i="1"/>
  <c r="S516" i="1"/>
  <c r="L516" i="1"/>
  <c r="K516" i="1"/>
  <c r="E516" i="1"/>
  <c r="D516" i="1"/>
  <c r="P516" i="1"/>
  <c r="Q516" i="1"/>
  <c r="B516" i="1"/>
  <c r="C516" i="1" s="1"/>
  <c r="M516" i="1"/>
  <c r="N516" i="1" s="1"/>
  <c r="R516" i="1"/>
  <c r="AB537" i="1"/>
  <c r="F515" i="1"/>
  <c r="G515" i="1" s="1"/>
  <c r="H515" i="1" s="1"/>
  <c r="AY517" i="1" l="1"/>
  <c r="BA517" i="1"/>
  <c r="O516" i="1"/>
  <c r="E148" i="1"/>
  <c r="I517" i="1"/>
  <c r="L517" i="1"/>
  <c r="M517" i="1"/>
  <c r="N517" i="1" s="1"/>
  <c r="K517" i="1"/>
  <c r="P517" i="1"/>
  <c r="S517" i="1"/>
  <c r="B517" i="1"/>
  <c r="C517" i="1" s="1"/>
  <c r="E517" i="1"/>
  <c r="D517" i="1"/>
  <c r="Q517" i="1"/>
  <c r="R517" i="1"/>
  <c r="AB538" i="1"/>
  <c r="F516" i="1"/>
  <c r="G516" i="1" s="1"/>
  <c r="H516" i="1" s="1"/>
  <c r="AY518" i="1" l="1"/>
  <c r="BA518" i="1"/>
  <c r="O517" i="1"/>
  <c r="E149" i="1"/>
  <c r="I518" i="1"/>
  <c r="K518" i="1"/>
  <c r="B518" i="1"/>
  <c r="C518" i="1" s="1"/>
  <c r="S518" i="1"/>
  <c r="M518" i="1"/>
  <c r="N518" i="1" s="1"/>
  <c r="E518" i="1"/>
  <c r="Q518" i="1"/>
  <c r="P518" i="1"/>
  <c r="D518" i="1"/>
  <c r="L518" i="1"/>
  <c r="R518" i="1"/>
  <c r="AB539" i="1"/>
  <c r="F517" i="1"/>
  <c r="G517" i="1" s="1"/>
  <c r="H517" i="1" s="1"/>
  <c r="AY519" i="1" l="1"/>
  <c r="BA519" i="1"/>
  <c r="O518" i="1"/>
  <c r="E150" i="1"/>
  <c r="K519" i="1"/>
  <c r="D519" i="1"/>
  <c r="L519" i="1"/>
  <c r="R519" i="1"/>
  <c r="P519" i="1"/>
  <c r="M519" i="1"/>
  <c r="N519" i="1" s="1"/>
  <c r="S519" i="1"/>
  <c r="Q519" i="1"/>
  <c r="E519" i="1"/>
  <c r="I519" i="1"/>
  <c r="B519" i="1"/>
  <c r="C519" i="1" s="1"/>
  <c r="AB540" i="1"/>
  <c r="F518" i="1"/>
  <c r="G518" i="1" s="1"/>
  <c r="H518" i="1" s="1"/>
  <c r="AY520" i="1" l="1"/>
  <c r="BA520" i="1"/>
  <c r="O519" i="1"/>
  <c r="E151" i="1"/>
  <c r="K520" i="1"/>
  <c r="L520" i="1"/>
  <c r="P520" i="1"/>
  <c r="I520" i="1"/>
  <c r="Q520" i="1"/>
  <c r="B520" i="1"/>
  <c r="C520" i="1" s="1"/>
  <c r="D520" i="1"/>
  <c r="S520" i="1"/>
  <c r="M520" i="1"/>
  <c r="N520" i="1" s="1"/>
  <c r="E520" i="1"/>
  <c r="R520" i="1"/>
  <c r="AB541" i="1"/>
  <c r="F519" i="1"/>
  <c r="G519" i="1" s="1"/>
  <c r="H519" i="1" s="1"/>
  <c r="AY521" i="1" l="1"/>
  <c r="BA521" i="1"/>
  <c r="O520" i="1"/>
  <c r="E152" i="1"/>
  <c r="I521" i="1"/>
  <c r="K521" i="1"/>
  <c r="D521" i="1"/>
  <c r="R521" i="1"/>
  <c r="P521" i="1"/>
  <c r="B521" i="1"/>
  <c r="C521" i="1" s="1"/>
  <c r="L521" i="1"/>
  <c r="M521" i="1"/>
  <c r="N521" i="1" s="1"/>
  <c r="E521" i="1"/>
  <c r="Q521" i="1"/>
  <c r="S521" i="1"/>
  <c r="AB542" i="1"/>
  <c r="F520" i="1"/>
  <c r="G520" i="1" s="1"/>
  <c r="H520" i="1" s="1"/>
  <c r="AY522" i="1" l="1"/>
  <c r="BA522" i="1"/>
  <c r="O521" i="1"/>
  <c r="E153" i="1"/>
  <c r="D522" i="1"/>
  <c r="R522" i="1"/>
  <c r="P522" i="1"/>
  <c r="B522" i="1"/>
  <c r="C522" i="1" s="1"/>
  <c r="M522" i="1"/>
  <c r="N522" i="1" s="1"/>
  <c r="L522" i="1"/>
  <c r="E522" i="1"/>
  <c r="I522" i="1"/>
  <c r="Q522" i="1"/>
  <c r="S522" i="1"/>
  <c r="K522" i="1"/>
  <c r="AB543" i="1"/>
  <c r="F521" i="1"/>
  <c r="G521" i="1" s="1"/>
  <c r="H521" i="1" s="1"/>
  <c r="AY523" i="1" l="1"/>
  <c r="BA523" i="1"/>
  <c r="O522" i="1"/>
  <c r="E154" i="1"/>
  <c r="S523" i="1"/>
  <c r="Q523" i="1"/>
  <c r="M523" i="1"/>
  <c r="N523" i="1" s="1"/>
  <c r="E523" i="1"/>
  <c r="K523" i="1"/>
  <c r="D523" i="1"/>
  <c r="R523" i="1"/>
  <c r="I523" i="1"/>
  <c r="B523" i="1"/>
  <c r="C523" i="1" s="1"/>
  <c r="P523" i="1"/>
  <c r="L523" i="1"/>
  <c r="AB544" i="1"/>
  <c r="F522" i="1"/>
  <c r="G522" i="1" s="1"/>
  <c r="H522" i="1" s="1"/>
  <c r="AY524" i="1" l="1"/>
  <c r="BA524" i="1"/>
  <c r="O523" i="1"/>
  <c r="E155" i="1"/>
  <c r="B524" i="1"/>
  <c r="C524" i="1" s="1"/>
  <c r="M524" i="1"/>
  <c r="N524" i="1" s="1"/>
  <c r="P524" i="1"/>
  <c r="E524" i="1"/>
  <c r="D524" i="1"/>
  <c r="R524" i="1"/>
  <c r="L524" i="1"/>
  <c r="I524" i="1"/>
  <c r="Q524" i="1"/>
  <c r="S524" i="1"/>
  <c r="K524" i="1"/>
  <c r="AB545" i="1"/>
  <c r="F523" i="1"/>
  <c r="G523" i="1" s="1"/>
  <c r="H523" i="1" s="1"/>
  <c r="AY525" i="1" l="1"/>
  <c r="BA525" i="1"/>
  <c r="O524" i="1"/>
  <c r="E156" i="1"/>
  <c r="K525" i="1"/>
  <c r="E525" i="1"/>
  <c r="D525" i="1"/>
  <c r="Q525" i="1"/>
  <c r="I525" i="1"/>
  <c r="P525" i="1"/>
  <c r="B525" i="1"/>
  <c r="C525" i="1" s="1"/>
  <c r="M525" i="1"/>
  <c r="N525" i="1" s="1"/>
  <c r="R525" i="1"/>
  <c r="S525" i="1"/>
  <c r="L525" i="1"/>
  <c r="AB546" i="1"/>
  <c r="F524" i="1"/>
  <c r="G524" i="1" s="1"/>
  <c r="H524" i="1" s="1"/>
  <c r="AY526" i="1" l="1"/>
  <c r="BA526" i="1"/>
  <c r="O525" i="1"/>
  <c r="E157" i="1"/>
  <c r="K526" i="1"/>
  <c r="R526" i="1"/>
  <c r="L526" i="1"/>
  <c r="B526" i="1"/>
  <c r="C526" i="1" s="1"/>
  <c r="D526" i="1"/>
  <c r="M526" i="1"/>
  <c r="N526" i="1" s="1"/>
  <c r="E526" i="1"/>
  <c r="Q526" i="1"/>
  <c r="S526" i="1"/>
  <c r="I526" i="1"/>
  <c r="P526" i="1"/>
  <c r="AB547" i="1"/>
  <c r="F525" i="1"/>
  <c r="G525" i="1" s="1"/>
  <c r="H525" i="1" s="1"/>
  <c r="AY527" i="1" l="1"/>
  <c r="BA527" i="1"/>
  <c r="O526" i="1"/>
  <c r="E158" i="1"/>
  <c r="B527" i="1"/>
  <c r="C527" i="1" s="1"/>
  <c r="K527" i="1"/>
  <c r="E527" i="1"/>
  <c r="R527" i="1"/>
  <c r="M527" i="1"/>
  <c r="N527" i="1" s="1"/>
  <c r="Q527" i="1"/>
  <c r="L527" i="1"/>
  <c r="I527" i="1"/>
  <c r="P527" i="1"/>
  <c r="S527" i="1"/>
  <c r="D527" i="1"/>
  <c r="AB548" i="1"/>
  <c r="F526" i="1"/>
  <c r="G526" i="1" s="1"/>
  <c r="H526" i="1" s="1"/>
  <c r="AY528" i="1" l="1"/>
  <c r="BA528" i="1"/>
  <c r="O527" i="1"/>
  <c r="E159" i="1"/>
  <c r="K528" i="1"/>
  <c r="R528" i="1"/>
  <c r="E528" i="1"/>
  <c r="L528" i="1"/>
  <c r="S528" i="1"/>
  <c r="P528" i="1"/>
  <c r="B528" i="1"/>
  <c r="C528" i="1" s="1"/>
  <c r="M528" i="1"/>
  <c r="N528" i="1" s="1"/>
  <c r="D528" i="1"/>
  <c r="Q528" i="1"/>
  <c r="I528" i="1"/>
  <c r="AB549" i="1"/>
  <c r="F527" i="1"/>
  <c r="G527" i="1" s="1"/>
  <c r="H527" i="1" s="1"/>
  <c r="AY529" i="1" l="1"/>
  <c r="BA529" i="1"/>
  <c r="O528" i="1"/>
  <c r="E160" i="1"/>
  <c r="B529" i="1"/>
  <c r="C529" i="1" s="1"/>
  <c r="E529" i="1"/>
  <c r="L529" i="1"/>
  <c r="D529" i="1"/>
  <c r="K529" i="1"/>
  <c r="P529" i="1"/>
  <c r="S529" i="1"/>
  <c r="Q529" i="1"/>
  <c r="I529" i="1"/>
  <c r="M529" i="1"/>
  <c r="N529" i="1" s="1"/>
  <c r="R529" i="1"/>
  <c r="AB550" i="1"/>
  <c r="F528" i="1"/>
  <c r="G528" i="1" s="1"/>
  <c r="H528" i="1" s="1"/>
  <c r="AY530" i="1" l="1"/>
  <c r="BA530" i="1"/>
  <c r="O529" i="1"/>
  <c r="E161" i="1"/>
  <c r="L530" i="1"/>
  <c r="S530" i="1"/>
  <c r="B530" i="1"/>
  <c r="C530" i="1" s="1"/>
  <c r="E530" i="1"/>
  <c r="D530" i="1"/>
  <c r="R530" i="1"/>
  <c r="P530" i="1"/>
  <c r="M530" i="1"/>
  <c r="N530" i="1" s="1"/>
  <c r="K530" i="1"/>
  <c r="Q530" i="1"/>
  <c r="I530" i="1"/>
  <c r="AB551" i="1"/>
  <c r="F529" i="1"/>
  <c r="G529" i="1" s="1"/>
  <c r="H529" i="1" s="1"/>
  <c r="AY531" i="1" l="1"/>
  <c r="BA531" i="1"/>
  <c r="O530" i="1"/>
  <c r="E162" i="1"/>
  <c r="E531" i="1"/>
  <c r="K531" i="1"/>
  <c r="B531" i="1"/>
  <c r="C531" i="1" s="1"/>
  <c r="P531" i="1"/>
  <c r="I531" i="1"/>
  <c r="M531" i="1"/>
  <c r="N531" i="1" s="1"/>
  <c r="L531" i="1"/>
  <c r="R531" i="1"/>
  <c r="Q531" i="1"/>
  <c r="D531" i="1"/>
  <c r="S531" i="1"/>
  <c r="AB552" i="1"/>
  <c r="F530" i="1"/>
  <c r="G530" i="1" s="1"/>
  <c r="H530" i="1" s="1"/>
  <c r="AY532" i="1" l="1"/>
  <c r="BA532" i="1"/>
  <c r="O531" i="1"/>
  <c r="E163" i="1"/>
  <c r="B532" i="1"/>
  <c r="C532" i="1" s="1"/>
  <c r="Q532" i="1"/>
  <c r="L532" i="1"/>
  <c r="K532" i="1"/>
  <c r="M532" i="1"/>
  <c r="N532" i="1" s="1"/>
  <c r="E532" i="1"/>
  <c r="S532" i="1"/>
  <c r="I532" i="1"/>
  <c r="P532" i="1"/>
  <c r="D532" i="1"/>
  <c r="R532" i="1"/>
  <c r="AB553" i="1"/>
  <c r="F531" i="1"/>
  <c r="G531" i="1" s="1"/>
  <c r="H531" i="1" s="1"/>
  <c r="AY533" i="1" l="1"/>
  <c r="BA533" i="1"/>
  <c r="O532" i="1"/>
  <c r="E164" i="1"/>
  <c r="Q533" i="1"/>
  <c r="E533" i="1"/>
  <c r="I533" i="1"/>
  <c r="P533" i="1"/>
  <c r="D533" i="1"/>
  <c r="B533" i="1"/>
  <c r="C533" i="1" s="1"/>
  <c r="M533" i="1"/>
  <c r="N533" i="1" s="1"/>
  <c r="S533" i="1"/>
  <c r="R533" i="1"/>
  <c r="K533" i="1"/>
  <c r="L533" i="1"/>
  <c r="AB554" i="1"/>
  <c r="F532" i="1"/>
  <c r="G532" i="1" s="1"/>
  <c r="H532" i="1" s="1"/>
  <c r="AY534" i="1" l="1"/>
  <c r="BA534" i="1"/>
  <c r="O533" i="1"/>
  <c r="E165" i="1"/>
  <c r="I534" i="1"/>
  <c r="S534" i="1"/>
  <c r="M534" i="1"/>
  <c r="N534" i="1" s="1"/>
  <c r="R534" i="1"/>
  <c r="P534" i="1"/>
  <c r="E534" i="1"/>
  <c r="Q534" i="1"/>
  <c r="L534" i="1"/>
  <c r="B534" i="1"/>
  <c r="C534" i="1" s="1"/>
  <c r="K534" i="1"/>
  <c r="D534" i="1"/>
  <c r="AB555" i="1"/>
  <c r="F533" i="1"/>
  <c r="G533" i="1" s="1"/>
  <c r="H533" i="1" s="1"/>
  <c r="AY535" i="1" l="1"/>
  <c r="BA535" i="1"/>
  <c r="O534" i="1"/>
  <c r="E166" i="1"/>
  <c r="I535" i="1"/>
  <c r="Q535" i="1"/>
  <c r="D535" i="1"/>
  <c r="B535" i="1"/>
  <c r="C535" i="1" s="1"/>
  <c r="E535" i="1"/>
  <c r="R535" i="1"/>
  <c r="M535" i="1"/>
  <c r="N535" i="1" s="1"/>
  <c r="L535" i="1"/>
  <c r="K535" i="1"/>
  <c r="S535" i="1"/>
  <c r="P535" i="1"/>
  <c r="AB556" i="1"/>
  <c r="F534" i="1"/>
  <c r="G534" i="1" s="1"/>
  <c r="H534" i="1" s="1"/>
  <c r="AY536" i="1" l="1"/>
  <c r="BA536" i="1"/>
  <c r="O535" i="1"/>
  <c r="E167" i="1"/>
  <c r="S536" i="1"/>
  <c r="K536" i="1"/>
  <c r="L536" i="1"/>
  <c r="P536" i="1"/>
  <c r="D536" i="1"/>
  <c r="M536" i="1"/>
  <c r="N536" i="1" s="1"/>
  <c r="R536" i="1"/>
  <c r="B536" i="1"/>
  <c r="C536" i="1" s="1"/>
  <c r="I536" i="1"/>
  <c r="Q536" i="1"/>
  <c r="E536" i="1"/>
  <c r="AB557" i="1"/>
  <c r="F535" i="1"/>
  <c r="G535" i="1" s="1"/>
  <c r="H535" i="1" s="1"/>
  <c r="AY537" i="1" l="1"/>
  <c r="BA537" i="1"/>
  <c r="O536" i="1"/>
  <c r="E168" i="1"/>
  <c r="P537" i="1"/>
  <c r="D537" i="1"/>
  <c r="I537" i="1"/>
  <c r="K537" i="1"/>
  <c r="S537" i="1"/>
  <c r="L537" i="1"/>
  <c r="B537" i="1"/>
  <c r="C537" i="1" s="1"/>
  <c r="Q537" i="1"/>
  <c r="R537" i="1"/>
  <c r="M537" i="1"/>
  <c r="N537" i="1" s="1"/>
  <c r="O537" i="1" s="1"/>
  <c r="E537" i="1"/>
  <c r="AB558" i="1"/>
  <c r="F536" i="1"/>
  <c r="G536" i="1" s="1"/>
  <c r="H536" i="1" s="1"/>
  <c r="AY538" i="1" l="1"/>
  <c r="BA538" i="1"/>
  <c r="E169" i="1"/>
  <c r="D538" i="1"/>
  <c r="S538" i="1"/>
  <c r="I538" i="1"/>
  <c r="R538" i="1"/>
  <c r="Q538" i="1"/>
  <c r="M538" i="1"/>
  <c r="N538" i="1" s="1"/>
  <c r="P538" i="1"/>
  <c r="E538" i="1"/>
  <c r="B538" i="1"/>
  <c r="C538" i="1" s="1"/>
  <c r="L538" i="1"/>
  <c r="K538" i="1"/>
  <c r="AB559" i="1"/>
  <c r="F537" i="1"/>
  <c r="G537" i="1" s="1"/>
  <c r="H537" i="1" s="1"/>
  <c r="AY539" i="1" l="1"/>
  <c r="BA539" i="1"/>
  <c r="O538" i="1"/>
  <c r="E170" i="1"/>
  <c r="E539" i="1"/>
  <c r="B539" i="1"/>
  <c r="C539" i="1" s="1"/>
  <c r="P539" i="1"/>
  <c r="Q539" i="1"/>
  <c r="L539" i="1"/>
  <c r="D539" i="1"/>
  <c r="I539" i="1"/>
  <c r="M539" i="1"/>
  <c r="N539" i="1" s="1"/>
  <c r="R539" i="1"/>
  <c r="K539" i="1"/>
  <c r="S539" i="1"/>
  <c r="F538" i="1"/>
  <c r="G538" i="1" s="1"/>
  <c r="H538" i="1" s="1"/>
  <c r="AY540" i="1" l="1"/>
  <c r="BA540" i="1"/>
  <c r="AB560" i="1"/>
  <c r="O539" i="1"/>
  <c r="E171" i="1"/>
  <c r="K540" i="1"/>
  <c r="S540" i="1"/>
  <c r="R540" i="1"/>
  <c r="P540" i="1"/>
  <c r="B540" i="1"/>
  <c r="C540" i="1" s="1"/>
  <c r="Q540" i="1"/>
  <c r="D540" i="1"/>
  <c r="M540" i="1"/>
  <c r="N540" i="1" s="1"/>
  <c r="E540" i="1"/>
  <c r="L540" i="1"/>
  <c r="I540" i="1"/>
  <c r="F539" i="1"/>
  <c r="G539" i="1" s="1"/>
  <c r="H539" i="1" s="1"/>
  <c r="AY541" i="1" l="1"/>
  <c r="BA541" i="1"/>
  <c r="AB561" i="1"/>
  <c r="O540" i="1"/>
  <c r="E172" i="1"/>
  <c r="I541" i="1"/>
  <c r="S541" i="1"/>
  <c r="M541" i="1"/>
  <c r="N541" i="1" s="1"/>
  <c r="D541" i="1"/>
  <c r="Q541" i="1"/>
  <c r="R541" i="1"/>
  <c r="B541" i="1"/>
  <c r="C541" i="1" s="1"/>
  <c r="K541" i="1"/>
  <c r="L541" i="1"/>
  <c r="P541" i="1"/>
  <c r="E541" i="1"/>
  <c r="F540" i="1"/>
  <c r="G540" i="1" s="1"/>
  <c r="H540" i="1" s="1"/>
  <c r="AY542" i="1" l="1"/>
  <c r="BA542" i="1"/>
  <c r="AB562" i="1"/>
  <c r="O541" i="1"/>
  <c r="E173" i="1"/>
  <c r="I542" i="1"/>
  <c r="B542" i="1"/>
  <c r="C542" i="1" s="1"/>
  <c r="K542" i="1"/>
  <c r="P542" i="1"/>
  <c r="D542" i="1"/>
  <c r="M542" i="1"/>
  <c r="N542" i="1" s="1"/>
  <c r="E542" i="1"/>
  <c r="Q542" i="1"/>
  <c r="R542" i="1"/>
  <c r="L542" i="1"/>
  <c r="S542" i="1"/>
  <c r="F541" i="1"/>
  <c r="G541" i="1" s="1"/>
  <c r="H541" i="1" s="1"/>
  <c r="AY543" i="1" l="1"/>
  <c r="BA543" i="1"/>
  <c r="AB563" i="1"/>
  <c r="O542" i="1"/>
  <c r="E174" i="1"/>
  <c r="R543" i="1"/>
  <c r="D543" i="1"/>
  <c r="P543" i="1"/>
  <c r="K543" i="1"/>
  <c r="I543" i="1"/>
  <c r="E543" i="1"/>
  <c r="Q543" i="1"/>
  <c r="S543" i="1"/>
  <c r="B543" i="1"/>
  <c r="C543" i="1" s="1"/>
  <c r="L543" i="1"/>
  <c r="M543" i="1"/>
  <c r="N543" i="1" s="1"/>
  <c r="O543" i="1" s="1"/>
  <c r="F542" i="1"/>
  <c r="G542" i="1" s="1"/>
  <c r="H542" i="1" s="1"/>
  <c r="AY544" i="1" l="1"/>
  <c r="BA544" i="1"/>
  <c r="AB564" i="1"/>
  <c r="E175" i="1"/>
  <c r="P544" i="1"/>
  <c r="D544" i="1"/>
  <c r="S544" i="1"/>
  <c r="K544" i="1"/>
  <c r="M544" i="1"/>
  <c r="N544" i="1" s="1"/>
  <c r="B544" i="1"/>
  <c r="C544" i="1" s="1"/>
  <c r="L544" i="1"/>
  <c r="E544" i="1"/>
  <c r="R544" i="1"/>
  <c r="I544" i="1"/>
  <c r="Q544" i="1"/>
  <c r="F543" i="1"/>
  <c r="G543" i="1" s="1"/>
  <c r="H543" i="1" s="1"/>
  <c r="AY545" i="1" l="1"/>
  <c r="BA545" i="1"/>
  <c r="O544" i="1"/>
  <c r="AB565" i="1"/>
  <c r="E176" i="1"/>
  <c r="P545" i="1"/>
  <c r="I545" i="1"/>
  <c r="M545" i="1"/>
  <c r="N545" i="1" s="1"/>
  <c r="K545" i="1"/>
  <c r="S545" i="1"/>
  <c r="L545" i="1"/>
  <c r="E545" i="1"/>
  <c r="Q545" i="1"/>
  <c r="D545" i="1"/>
  <c r="B545" i="1"/>
  <c r="C545" i="1" s="1"/>
  <c r="R545" i="1"/>
  <c r="F544" i="1"/>
  <c r="G544" i="1" s="1"/>
  <c r="H544" i="1" s="1"/>
  <c r="AY546" i="1" l="1"/>
  <c r="BA546" i="1"/>
  <c r="AB566" i="1"/>
  <c r="O545" i="1"/>
  <c r="E177" i="1"/>
  <c r="B546" i="1"/>
  <c r="C546" i="1" s="1"/>
  <c r="K546" i="1"/>
  <c r="M546" i="1"/>
  <c r="N546" i="1" s="1"/>
  <c r="E546" i="1"/>
  <c r="I546" i="1"/>
  <c r="D546" i="1"/>
  <c r="Q546" i="1"/>
  <c r="S546" i="1"/>
  <c r="L546" i="1"/>
  <c r="P546" i="1"/>
  <c r="R546" i="1"/>
  <c r="F545" i="1"/>
  <c r="G545" i="1" s="1"/>
  <c r="H545" i="1" s="1"/>
  <c r="AY547" i="1" l="1"/>
  <c r="BA547" i="1"/>
  <c r="AB567" i="1"/>
  <c r="O546" i="1"/>
  <c r="E178" i="1"/>
  <c r="E547" i="1"/>
  <c r="Q547" i="1"/>
  <c r="B547" i="1"/>
  <c r="C547" i="1" s="1"/>
  <c r="S547" i="1"/>
  <c r="M547" i="1"/>
  <c r="N547" i="1" s="1"/>
  <c r="D547" i="1"/>
  <c r="I547" i="1"/>
  <c r="K547" i="1"/>
  <c r="R547" i="1"/>
  <c r="P547" i="1"/>
  <c r="L547" i="1"/>
  <c r="F546" i="1"/>
  <c r="G546" i="1" s="1"/>
  <c r="H546" i="1" s="1"/>
  <c r="AY548" i="1" l="1"/>
  <c r="BA548" i="1"/>
  <c r="AB568" i="1"/>
  <c r="O547" i="1"/>
  <c r="E179" i="1"/>
  <c r="Q548" i="1"/>
  <c r="S548" i="1"/>
  <c r="L548" i="1"/>
  <c r="P548" i="1"/>
  <c r="B548" i="1"/>
  <c r="C548" i="1" s="1"/>
  <c r="K548" i="1"/>
  <c r="R548" i="1"/>
  <c r="M548" i="1"/>
  <c r="N548" i="1" s="1"/>
  <c r="I548" i="1"/>
  <c r="D548" i="1"/>
  <c r="E548" i="1"/>
  <c r="F547" i="1"/>
  <c r="G547" i="1" s="1"/>
  <c r="H547" i="1" s="1"/>
  <c r="AY549" i="1" l="1"/>
  <c r="BA549" i="1"/>
  <c r="AB569" i="1"/>
  <c r="O548" i="1"/>
  <c r="E180" i="1"/>
  <c r="I549" i="1"/>
  <c r="S549" i="1"/>
  <c r="L549" i="1"/>
  <c r="P549" i="1"/>
  <c r="M549" i="1"/>
  <c r="N549" i="1" s="1"/>
  <c r="B549" i="1"/>
  <c r="C549" i="1" s="1"/>
  <c r="D549" i="1"/>
  <c r="Q549" i="1"/>
  <c r="E549" i="1"/>
  <c r="K549" i="1"/>
  <c r="R549" i="1"/>
  <c r="F548" i="1"/>
  <c r="G548" i="1" s="1"/>
  <c r="H548" i="1" s="1"/>
  <c r="AY550" i="1" l="1"/>
  <c r="BA550" i="1"/>
  <c r="AB570" i="1"/>
  <c r="O549" i="1"/>
  <c r="E181" i="1"/>
  <c r="R550" i="1"/>
  <c r="D550" i="1"/>
  <c r="M550" i="1"/>
  <c r="N550" i="1" s="1"/>
  <c r="O550" i="1" s="1"/>
  <c r="I550" i="1"/>
  <c r="E550" i="1"/>
  <c r="L550" i="1"/>
  <c r="S550" i="1"/>
  <c r="P550" i="1"/>
  <c r="K550" i="1"/>
  <c r="Q550" i="1"/>
  <c r="B550" i="1"/>
  <c r="C550" i="1" s="1"/>
  <c r="F549" i="1"/>
  <c r="G549" i="1" s="1"/>
  <c r="H549" i="1" s="1"/>
  <c r="AY551" i="1" l="1"/>
  <c r="BA551" i="1"/>
  <c r="AB571" i="1"/>
  <c r="E182" i="1"/>
  <c r="K551" i="1"/>
  <c r="D551" i="1"/>
  <c r="E551" i="1"/>
  <c r="R551" i="1"/>
  <c r="M551" i="1"/>
  <c r="N551" i="1" s="1"/>
  <c r="S551" i="1"/>
  <c r="B551" i="1"/>
  <c r="C551" i="1" s="1"/>
  <c r="I551" i="1"/>
  <c r="L551" i="1"/>
  <c r="P551" i="1"/>
  <c r="Q551" i="1"/>
  <c r="F550" i="1"/>
  <c r="G550" i="1" s="1"/>
  <c r="H550" i="1" s="1"/>
  <c r="AY552" i="1" l="1"/>
  <c r="BA552" i="1"/>
  <c r="O551" i="1"/>
  <c r="AB572" i="1"/>
  <c r="E183" i="1"/>
  <c r="K552" i="1"/>
  <c r="M552" i="1"/>
  <c r="N552" i="1" s="1"/>
  <c r="E552" i="1"/>
  <c r="I552" i="1"/>
  <c r="D552" i="1"/>
  <c r="L552" i="1"/>
  <c r="S552" i="1"/>
  <c r="R552" i="1"/>
  <c r="P552" i="1"/>
  <c r="B552" i="1"/>
  <c r="C552" i="1" s="1"/>
  <c r="Q552" i="1"/>
  <c r="F551" i="1"/>
  <c r="G551" i="1" s="1"/>
  <c r="H551" i="1" s="1"/>
  <c r="AY553" i="1" l="1"/>
  <c r="BA553" i="1"/>
  <c r="O552" i="1"/>
  <c r="AB573" i="1"/>
  <c r="E184" i="1"/>
  <c r="E553" i="1"/>
  <c r="D553" i="1"/>
  <c r="M553" i="1"/>
  <c r="N553" i="1" s="1"/>
  <c r="O553" i="1" s="1"/>
  <c r="S553" i="1"/>
  <c r="K553" i="1"/>
  <c r="B553" i="1"/>
  <c r="C553" i="1" s="1"/>
  <c r="P553" i="1"/>
  <c r="Q553" i="1"/>
  <c r="L553" i="1"/>
  <c r="I553" i="1"/>
  <c r="R553" i="1"/>
  <c r="F552" i="1"/>
  <c r="G552" i="1" s="1"/>
  <c r="H552" i="1" s="1"/>
  <c r="AY554" i="1" l="1"/>
  <c r="BA554" i="1"/>
  <c r="AB574" i="1"/>
  <c r="E185" i="1"/>
  <c r="B554" i="1"/>
  <c r="C554" i="1" s="1"/>
  <c r="E554" i="1"/>
  <c r="D554" i="1"/>
  <c r="L554" i="1"/>
  <c r="S554" i="1"/>
  <c r="R554" i="1"/>
  <c r="I554" i="1"/>
  <c r="K554" i="1"/>
  <c r="M554" i="1"/>
  <c r="N554" i="1" s="1"/>
  <c r="Q554" i="1"/>
  <c r="P554" i="1"/>
  <c r="F553" i="1"/>
  <c r="G553" i="1" s="1"/>
  <c r="H553" i="1" s="1"/>
  <c r="AY555" i="1" l="1"/>
  <c r="BA555" i="1"/>
  <c r="AB575" i="1"/>
  <c r="O554" i="1"/>
  <c r="E186" i="1"/>
  <c r="B555" i="1"/>
  <c r="C555" i="1" s="1"/>
  <c r="M555" i="1"/>
  <c r="N555" i="1" s="1"/>
  <c r="I555" i="1"/>
  <c r="E555" i="1"/>
  <c r="S555" i="1"/>
  <c r="K555" i="1"/>
  <c r="P555" i="1"/>
  <c r="Q555" i="1"/>
  <c r="D555" i="1"/>
  <c r="L555" i="1"/>
  <c r="R555" i="1"/>
  <c r="F554" i="1"/>
  <c r="G554" i="1" s="1"/>
  <c r="H554" i="1" s="1"/>
  <c r="AY556" i="1" l="1"/>
  <c r="BA556" i="1"/>
  <c r="AB576" i="1"/>
  <c r="O555" i="1"/>
  <c r="E187" i="1"/>
  <c r="S556" i="1"/>
  <c r="P556" i="1"/>
  <c r="D556" i="1"/>
  <c r="I556" i="1"/>
  <c r="B556" i="1"/>
  <c r="C556" i="1" s="1"/>
  <c r="E556" i="1"/>
  <c r="M556" i="1"/>
  <c r="N556" i="1" s="1"/>
  <c r="K556" i="1"/>
  <c r="Q556" i="1"/>
  <c r="R556" i="1"/>
  <c r="L556" i="1"/>
  <c r="F555" i="1"/>
  <c r="G555" i="1" s="1"/>
  <c r="H555" i="1" s="1"/>
  <c r="AY557" i="1" l="1"/>
  <c r="BA557" i="1"/>
  <c r="AB577" i="1"/>
  <c r="O556" i="1"/>
  <c r="E188" i="1"/>
  <c r="P557" i="1"/>
  <c r="K557" i="1"/>
  <c r="E557" i="1"/>
  <c r="L557" i="1"/>
  <c r="B557" i="1"/>
  <c r="C557" i="1" s="1"/>
  <c r="M557" i="1"/>
  <c r="N557" i="1" s="1"/>
  <c r="R557" i="1"/>
  <c r="Q557" i="1"/>
  <c r="D557" i="1"/>
  <c r="S557" i="1"/>
  <c r="I557" i="1"/>
  <c r="F556" i="1"/>
  <c r="G556" i="1" s="1"/>
  <c r="H556" i="1" s="1"/>
  <c r="AY558" i="1" l="1"/>
  <c r="BA558" i="1"/>
  <c r="AB578" i="1"/>
  <c r="O557" i="1"/>
  <c r="E189" i="1"/>
  <c r="M558" i="1"/>
  <c r="N558" i="1" s="1"/>
  <c r="R558" i="1"/>
  <c r="K558" i="1"/>
  <c r="Q558" i="1"/>
  <c r="P558" i="1"/>
  <c r="E558" i="1"/>
  <c r="D558" i="1"/>
  <c r="I558" i="1"/>
  <c r="S558" i="1"/>
  <c r="B558" i="1"/>
  <c r="C558" i="1" s="1"/>
  <c r="L558" i="1"/>
  <c r="F557" i="1"/>
  <c r="G557" i="1" s="1"/>
  <c r="H557" i="1" s="1"/>
  <c r="AY559" i="1" l="1"/>
  <c r="BA559" i="1"/>
  <c r="AB579" i="1"/>
  <c r="O558" i="1"/>
  <c r="E190" i="1"/>
  <c r="P559" i="1"/>
  <c r="K559" i="1"/>
  <c r="B559" i="1"/>
  <c r="C559" i="1" s="1"/>
  <c r="D559" i="1"/>
  <c r="M559" i="1"/>
  <c r="N559" i="1" s="1"/>
  <c r="I559" i="1"/>
  <c r="L559" i="1"/>
  <c r="S559" i="1"/>
  <c r="Q559" i="1"/>
  <c r="R559" i="1"/>
  <c r="E559" i="1"/>
  <c r="F558" i="1"/>
  <c r="G558" i="1" s="1"/>
  <c r="H558" i="1" s="1"/>
  <c r="AY560" i="1" l="1"/>
  <c r="BA560" i="1"/>
  <c r="AB580" i="1"/>
  <c r="O559" i="1"/>
  <c r="E191" i="1"/>
  <c r="L560" i="1"/>
  <c r="Q560" i="1"/>
  <c r="E560" i="1"/>
  <c r="K560" i="1"/>
  <c r="P560" i="1"/>
  <c r="B560" i="1"/>
  <c r="C560" i="1" s="1"/>
  <c r="S560" i="1"/>
  <c r="R560" i="1"/>
  <c r="M560" i="1"/>
  <c r="N560" i="1" s="1"/>
  <c r="I560" i="1"/>
  <c r="D560" i="1"/>
  <c r="F559" i="1"/>
  <c r="G559" i="1" s="1"/>
  <c r="H559" i="1" s="1"/>
  <c r="AY561" i="1" l="1"/>
  <c r="BA561" i="1"/>
  <c r="O560" i="1"/>
  <c r="AB581" i="1"/>
  <c r="E192" i="1"/>
  <c r="B561" i="1"/>
  <c r="C561" i="1" s="1"/>
  <c r="R561" i="1"/>
  <c r="P561" i="1"/>
  <c r="I561" i="1"/>
  <c r="E561" i="1"/>
  <c r="D561" i="1"/>
  <c r="S561" i="1"/>
  <c r="L561" i="1"/>
  <c r="K561" i="1"/>
  <c r="Q561" i="1"/>
  <c r="M561" i="1"/>
  <c r="N561" i="1" s="1"/>
  <c r="F560" i="1"/>
  <c r="G560" i="1" s="1"/>
  <c r="H560" i="1" s="1"/>
  <c r="AY562" i="1" l="1"/>
  <c r="BA562" i="1"/>
  <c r="AB582" i="1"/>
  <c r="O561" i="1"/>
  <c r="E193" i="1"/>
  <c r="B562" i="1"/>
  <c r="C562" i="1" s="1"/>
  <c r="P562" i="1"/>
  <c r="M562" i="1"/>
  <c r="N562" i="1" s="1"/>
  <c r="K562" i="1"/>
  <c r="I562" i="1"/>
  <c r="Q562" i="1"/>
  <c r="S562" i="1"/>
  <c r="E562" i="1"/>
  <c r="F562" i="1" s="1"/>
  <c r="G562" i="1" s="1"/>
  <c r="H562" i="1" s="1"/>
  <c r="D562" i="1"/>
  <c r="L562" i="1"/>
  <c r="R562" i="1"/>
  <c r="F561" i="1"/>
  <c r="G561" i="1" s="1"/>
  <c r="H561" i="1" s="1"/>
  <c r="AY563" i="1" l="1"/>
  <c r="BA563" i="1"/>
  <c r="O562" i="1"/>
  <c r="AB583" i="1"/>
  <c r="E194" i="1"/>
  <c r="M563" i="1"/>
  <c r="N563" i="1" s="1"/>
  <c r="I563" i="1"/>
  <c r="Q563" i="1"/>
  <c r="B563" i="1"/>
  <c r="C563" i="1" s="1"/>
  <c r="R563" i="1"/>
  <c r="S563" i="1"/>
  <c r="K563" i="1"/>
  <c r="D563" i="1"/>
  <c r="P563" i="1"/>
  <c r="L563" i="1"/>
  <c r="E563" i="1"/>
  <c r="F563" i="1" s="1"/>
  <c r="G563" i="1" s="1"/>
  <c r="H563" i="1" s="1"/>
  <c r="AY564" i="1" l="1"/>
  <c r="BA564" i="1"/>
  <c r="O563" i="1"/>
  <c r="AB584" i="1"/>
  <c r="E195" i="1"/>
  <c r="Q564" i="1"/>
  <c r="K564" i="1"/>
  <c r="P564" i="1"/>
  <c r="B564" i="1"/>
  <c r="C564" i="1" s="1"/>
  <c r="I564" i="1"/>
  <c r="L564" i="1"/>
  <c r="E564" i="1"/>
  <c r="F564" i="1" s="1"/>
  <c r="G564" i="1" s="1"/>
  <c r="H564" i="1" s="1"/>
  <c r="S564" i="1"/>
  <c r="D564" i="1"/>
  <c r="R564" i="1"/>
  <c r="M564" i="1"/>
  <c r="N564" i="1" s="1"/>
  <c r="O564" i="1" s="1"/>
  <c r="AY565" i="1" l="1"/>
  <c r="BA565" i="1"/>
  <c r="AB585" i="1"/>
  <c r="E196" i="1"/>
  <c r="Q565" i="1"/>
  <c r="S565" i="1"/>
  <c r="D565" i="1"/>
  <c r="E565" i="1"/>
  <c r="F565" i="1" s="1"/>
  <c r="G565" i="1" s="1"/>
  <c r="H565" i="1" s="1"/>
  <c r="K565" i="1"/>
  <c r="B565" i="1"/>
  <c r="C565" i="1" s="1"/>
  <c r="M565" i="1"/>
  <c r="N565" i="1" s="1"/>
  <c r="R565" i="1"/>
  <c r="P565" i="1"/>
  <c r="L565" i="1"/>
  <c r="I565" i="1"/>
  <c r="AY566" i="1" l="1"/>
  <c r="BA566" i="1"/>
  <c r="O565" i="1"/>
  <c r="AB586" i="1"/>
  <c r="E197" i="1"/>
  <c r="B566" i="1"/>
  <c r="C566" i="1" s="1"/>
  <c r="S566" i="1"/>
  <c r="I566" i="1"/>
  <c r="R566" i="1"/>
  <c r="M566" i="1"/>
  <c r="N566" i="1" s="1"/>
  <c r="L566" i="1"/>
  <c r="Q566" i="1"/>
  <c r="E566" i="1"/>
  <c r="F566" i="1" s="1"/>
  <c r="G566" i="1" s="1"/>
  <c r="H566" i="1" s="1"/>
  <c r="K566" i="1"/>
  <c r="P566" i="1"/>
  <c r="D566" i="1"/>
  <c r="AY567" i="1" l="1"/>
  <c r="BA567" i="1"/>
  <c r="AB587" i="1"/>
  <c r="O566" i="1"/>
  <c r="E198" i="1"/>
  <c r="R567" i="1"/>
  <c r="B567" i="1"/>
  <c r="C567" i="1" s="1"/>
  <c r="L567" i="1"/>
  <c r="S567" i="1"/>
  <c r="K567" i="1"/>
  <c r="M567" i="1"/>
  <c r="N567" i="1" s="1"/>
  <c r="P567" i="1"/>
  <c r="E567" i="1"/>
  <c r="F567" i="1" s="1"/>
  <c r="G567" i="1" s="1"/>
  <c r="H567" i="1" s="1"/>
  <c r="I567" i="1"/>
  <c r="Q567" i="1"/>
  <c r="D567" i="1"/>
  <c r="AY568" i="1" l="1"/>
  <c r="BA568" i="1"/>
  <c r="AB588" i="1"/>
  <c r="O567" i="1"/>
  <c r="E199" i="1"/>
  <c r="S568" i="1"/>
  <c r="E568" i="1"/>
  <c r="F568" i="1" s="1"/>
  <c r="G568" i="1" s="1"/>
  <c r="H568" i="1" s="1"/>
  <c r="Q568" i="1"/>
  <c r="M568" i="1"/>
  <c r="N568" i="1" s="1"/>
  <c r="I568" i="1"/>
  <c r="K568" i="1"/>
  <c r="B568" i="1"/>
  <c r="C568" i="1" s="1"/>
  <c r="D568" i="1"/>
  <c r="R568" i="1"/>
  <c r="P568" i="1"/>
  <c r="L568" i="1"/>
  <c r="AY569" i="1" l="1"/>
  <c r="BA569" i="1"/>
  <c r="AB589" i="1"/>
  <c r="O568" i="1"/>
  <c r="E200" i="1"/>
  <c r="M569" i="1"/>
  <c r="N569" i="1" s="1"/>
  <c r="E569" i="1"/>
  <c r="F569" i="1" s="1"/>
  <c r="G569" i="1" s="1"/>
  <c r="H569" i="1" s="1"/>
  <c r="Q569" i="1"/>
  <c r="B569" i="1"/>
  <c r="C569" i="1" s="1"/>
  <c r="S569" i="1"/>
  <c r="P569" i="1"/>
  <c r="R569" i="1"/>
  <c r="I569" i="1"/>
  <c r="K569" i="1"/>
  <c r="L569" i="1"/>
  <c r="D569" i="1"/>
  <c r="AY570" i="1" l="1"/>
  <c r="BA570" i="1"/>
  <c r="O569" i="1"/>
  <c r="AB590" i="1"/>
  <c r="E201" i="1"/>
  <c r="D570" i="1"/>
  <c r="M570" i="1"/>
  <c r="N570" i="1" s="1"/>
  <c r="O570" i="1" s="1"/>
  <c r="B570" i="1"/>
  <c r="C570" i="1" s="1"/>
  <c r="S570" i="1"/>
  <c r="E570" i="1"/>
  <c r="F570" i="1" s="1"/>
  <c r="G570" i="1" s="1"/>
  <c r="H570" i="1" s="1"/>
  <c r="R570" i="1"/>
  <c r="L570" i="1"/>
  <c r="I570" i="1"/>
  <c r="Q570" i="1"/>
  <c r="K570" i="1"/>
  <c r="P570" i="1"/>
  <c r="AY571" i="1" l="1"/>
  <c r="BA571" i="1"/>
  <c r="AB591" i="1"/>
  <c r="E202" i="1"/>
  <c r="D571" i="1"/>
  <c r="E571" i="1"/>
  <c r="F571" i="1" s="1"/>
  <c r="G571" i="1" s="1"/>
  <c r="H571" i="1" s="1"/>
  <c r="L571" i="1"/>
  <c r="Q571" i="1"/>
  <c r="P571" i="1"/>
  <c r="M571" i="1"/>
  <c r="N571" i="1" s="1"/>
  <c r="R571" i="1"/>
  <c r="B571" i="1"/>
  <c r="C571" i="1" s="1"/>
  <c r="K571" i="1"/>
  <c r="I571" i="1"/>
  <c r="S571" i="1"/>
  <c r="AY572" i="1" l="1"/>
  <c r="BA572" i="1"/>
  <c r="O571" i="1"/>
  <c r="AB592" i="1"/>
  <c r="E203" i="1"/>
  <c r="D572" i="1"/>
  <c r="M572" i="1"/>
  <c r="N572" i="1" s="1"/>
  <c r="R572" i="1"/>
  <c r="P572" i="1"/>
  <c r="L572" i="1"/>
  <c r="K572" i="1"/>
  <c r="I572" i="1"/>
  <c r="B572" i="1"/>
  <c r="C572" i="1" s="1"/>
  <c r="S572" i="1"/>
  <c r="Q572" i="1"/>
  <c r="E572" i="1"/>
  <c r="F572" i="1" s="1"/>
  <c r="G572" i="1" s="1"/>
  <c r="H572" i="1" s="1"/>
  <c r="O572" i="1" l="1"/>
  <c r="AY573" i="1"/>
  <c r="BA573" i="1"/>
  <c r="AB593" i="1"/>
  <c r="E204" i="1"/>
  <c r="B573" i="1"/>
  <c r="C573" i="1" s="1"/>
  <c r="D573" i="1"/>
  <c r="R573" i="1"/>
  <c r="P573" i="1"/>
  <c r="I573" i="1"/>
  <c r="L573" i="1"/>
  <c r="E573" i="1"/>
  <c r="F573" i="1" s="1"/>
  <c r="G573" i="1" s="1"/>
  <c r="H573" i="1" s="1"/>
  <c r="S573" i="1"/>
  <c r="Q573" i="1"/>
  <c r="K573" i="1"/>
  <c r="M573" i="1"/>
  <c r="N573" i="1" s="1"/>
  <c r="O573" i="1" s="1"/>
  <c r="AY574" i="1" l="1"/>
  <c r="BA574" i="1"/>
  <c r="AB594" i="1"/>
  <c r="E205" i="1"/>
  <c r="I574" i="1"/>
  <c r="P574" i="1"/>
  <c r="Q574" i="1"/>
  <c r="E574" i="1"/>
  <c r="F574" i="1" s="1"/>
  <c r="G574" i="1" s="1"/>
  <c r="L574" i="1"/>
  <c r="S574" i="1"/>
  <c r="K574" i="1"/>
  <c r="R574" i="1"/>
  <c r="M574" i="1"/>
  <c r="N574" i="1" s="1"/>
  <c r="D574" i="1"/>
  <c r="B574" i="1"/>
  <c r="C574" i="1" s="1"/>
  <c r="AY575" i="1" l="1"/>
  <c r="BA575" i="1"/>
  <c r="AB595" i="1"/>
  <c r="H574" i="1"/>
  <c r="O574" i="1"/>
  <c r="E206" i="1"/>
  <c r="I575" i="1"/>
  <c r="S575" i="1"/>
  <c r="K575" i="1"/>
  <c r="L575" i="1"/>
  <c r="E575" i="1"/>
  <c r="F575" i="1" s="1"/>
  <c r="G575" i="1" s="1"/>
  <c r="H575" i="1" s="1"/>
  <c r="R575" i="1"/>
  <c r="P575" i="1"/>
  <c r="Q575" i="1"/>
  <c r="M575" i="1"/>
  <c r="N575" i="1" s="1"/>
  <c r="D575" i="1"/>
  <c r="B575" i="1"/>
  <c r="C575" i="1" s="1"/>
  <c r="AY576" i="1" l="1"/>
  <c r="BA576" i="1"/>
  <c r="AB596" i="1"/>
  <c r="O575" i="1"/>
  <c r="E207" i="1"/>
  <c r="I576" i="1"/>
  <c r="Q576" i="1"/>
  <c r="E576" i="1"/>
  <c r="F576" i="1" s="1"/>
  <c r="G576" i="1" s="1"/>
  <c r="H576" i="1" s="1"/>
  <c r="B576" i="1"/>
  <c r="C576" i="1" s="1"/>
  <c r="P576" i="1"/>
  <c r="K576" i="1"/>
  <c r="D576" i="1"/>
  <c r="M576" i="1"/>
  <c r="N576" i="1" s="1"/>
  <c r="R576" i="1"/>
  <c r="S576" i="1"/>
  <c r="L576" i="1"/>
  <c r="AY577" i="1" l="1"/>
  <c r="BA577" i="1"/>
  <c r="AB597" i="1"/>
  <c r="O576" i="1"/>
  <c r="E208" i="1"/>
  <c r="B577" i="1"/>
  <c r="C577" i="1" s="1"/>
  <c r="D577" i="1"/>
  <c r="Q577" i="1"/>
  <c r="I577" i="1"/>
  <c r="R577" i="1"/>
  <c r="M577" i="1"/>
  <c r="N577" i="1" s="1"/>
  <c r="L577" i="1"/>
  <c r="E577" i="1"/>
  <c r="F577" i="1" s="1"/>
  <c r="G577" i="1" s="1"/>
  <c r="S577" i="1"/>
  <c r="K577" i="1"/>
  <c r="P577" i="1"/>
  <c r="AY578" i="1" l="1"/>
  <c r="BA578" i="1"/>
  <c r="O577" i="1"/>
  <c r="AB598" i="1"/>
  <c r="H577" i="1"/>
  <c r="E209" i="1"/>
  <c r="M578" i="1"/>
  <c r="N578" i="1" s="1"/>
  <c r="K578" i="1"/>
  <c r="S578" i="1"/>
  <c r="I578" i="1"/>
  <c r="R578" i="1"/>
  <c r="B578" i="1"/>
  <c r="C578" i="1" s="1"/>
  <c r="Q578" i="1"/>
  <c r="E578" i="1"/>
  <c r="F578" i="1" s="1"/>
  <c r="G578" i="1" s="1"/>
  <c r="H578" i="1" s="1"/>
  <c r="D578" i="1"/>
  <c r="L578" i="1"/>
  <c r="P578" i="1"/>
  <c r="AY579" i="1" l="1"/>
  <c r="BA579" i="1"/>
  <c r="B579" i="1"/>
  <c r="O578" i="1"/>
  <c r="AB599" i="1"/>
  <c r="E210" i="1"/>
  <c r="K579" i="1"/>
  <c r="Q579" i="1"/>
  <c r="M579" i="1"/>
  <c r="N579" i="1" s="1"/>
  <c r="D579" i="1"/>
  <c r="I579" i="1"/>
  <c r="P579" i="1"/>
  <c r="E579" i="1"/>
  <c r="F579" i="1" s="1"/>
  <c r="G579" i="1" s="1"/>
  <c r="H579" i="1" s="1"/>
  <c r="R579" i="1"/>
  <c r="C579" i="1"/>
  <c r="L579" i="1"/>
  <c r="S579" i="1"/>
  <c r="AY580" i="1" l="1"/>
  <c r="BA580" i="1"/>
  <c r="AB600" i="1"/>
  <c r="O579" i="1"/>
  <c r="E211" i="1"/>
  <c r="I580" i="1"/>
  <c r="P580" i="1"/>
  <c r="E580" i="1"/>
  <c r="F580" i="1" s="1"/>
  <c r="G580" i="1" s="1"/>
  <c r="H580" i="1" s="1"/>
  <c r="M580" i="1"/>
  <c r="N580" i="1" s="1"/>
  <c r="B580" i="1"/>
  <c r="C580" i="1" s="1"/>
  <c r="S580" i="1"/>
  <c r="L580" i="1"/>
  <c r="D580" i="1"/>
  <c r="R580" i="1"/>
  <c r="Q580" i="1"/>
  <c r="K580" i="1"/>
  <c r="AY581" i="1" l="1"/>
  <c r="BA581" i="1"/>
  <c r="AB601" i="1"/>
  <c r="O580" i="1"/>
  <c r="E212" i="1"/>
  <c r="E581" i="1"/>
  <c r="F581" i="1" s="1"/>
  <c r="G581" i="1" s="1"/>
  <c r="H581" i="1" s="1"/>
  <c r="M581" i="1"/>
  <c r="N581" i="1" s="1"/>
  <c r="K581" i="1"/>
  <c r="I581" i="1"/>
  <c r="S581" i="1"/>
  <c r="B581" i="1"/>
  <c r="C581" i="1" s="1"/>
  <c r="R581" i="1"/>
  <c r="Q581" i="1"/>
  <c r="D581" i="1"/>
  <c r="L581" i="1"/>
  <c r="P581" i="1"/>
  <c r="AY582" i="1" l="1"/>
  <c r="BA582" i="1"/>
  <c r="O581" i="1"/>
  <c r="AB602" i="1"/>
  <c r="E213" i="1"/>
  <c r="P582" i="1"/>
  <c r="R582" i="1"/>
  <c r="K582" i="1"/>
  <c r="E582" i="1"/>
  <c r="F582" i="1" s="1"/>
  <c r="G582" i="1" s="1"/>
  <c r="H582" i="1" s="1"/>
  <c r="Q582" i="1"/>
  <c r="I582" i="1"/>
  <c r="M582" i="1"/>
  <c r="N582" i="1" s="1"/>
  <c r="S582" i="1"/>
  <c r="D582" i="1"/>
  <c r="B582" i="1"/>
  <c r="C582" i="1" s="1"/>
  <c r="L582" i="1"/>
  <c r="AY583" i="1" l="1"/>
  <c r="BA583" i="1"/>
  <c r="O582" i="1"/>
  <c r="AB603" i="1"/>
  <c r="E214" i="1"/>
  <c r="M583" i="1"/>
  <c r="N583" i="1" s="1"/>
  <c r="K583" i="1"/>
  <c r="B583" i="1"/>
  <c r="C583" i="1" s="1"/>
  <c r="I583" i="1"/>
  <c r="S583" i="1"/>
  <c r="R583" i="1"/>
  <c r="L583" i="1"/>
  <c r="Q583" i="1"/>
  <c r="D583" i="1"/>
  <c r="O583" i="1" s="1"/>
  <c r="P583" i="1"/>
  <c r="E583" i="1"/>
  <c r="F583" i="1" s="1"/>
  <c r="G583" i="1" s="1"/>
  <c r="H583" i="1" s="1"/>
  <c r="AY584" i="1" l="1"/>
  <c r="BA584" i="1"/>
  <c r="AB604" i="1"/>
  <c r="E215" i="1"/>
  <c r="E584" i="1"/>
  <c r="F584" i="1" s="1"/>
  <c r="G584" i="1" s="1"/>
  <c r="H584" i="1" s="1"/>
  <c r="I584" i="1"/>
  <c r="M584" i="1"/>
  <c r="N584" i="1" s="1"/>
  <c r="R584" i="1"/>
  <c r="Q584" i="1"/>
  <c r="S584" i="1"/>
  <c r="K584" i="1"/>
  <c r="L584" i="1"/>
  <c r="B584" i="1"/>
  <c r="C584" i="1" s="1"/>
  <c r="D584" i="1"/>
  <c r="P584" i="1"/>
  <c r="AY585" i="1" l="1"/>
  <c r="BA585" i="1"/>
  <c r="AB605" i="1"/>
  <c r="O584" i="1"/>
  <c r="E216" i="1"/>
  <c r="Q585" i="1"/>
  <c r="D585" i="1"/>
  <c r="K585" i="1"/>
  <c r="L585" i="1"/>
  <c r="I585" i="1"/>
  <c r="P585" i="1"/>
  <c r="M585" i="1"/>
  <c r="N585" i="1" s="1"/>
  <c r="S585" i="1"/>
  <c r="B585" i="1"/>
  <c r="C585" i="1" s="1"/>
  <c r="E585" i="1"/>
  <c r="F585" i="1" s="1"/>
  <c r="G585" i="1" s="1"/>
  <c r="H585" i="1" s="1"/>
  <c r="R585" i="1"/>
  <c r="AY586" i="1" l="1"/>
  <c r="BA586" i="1"/>
  <c r="AB606" i="1"/>
  <c r="O585" i="1"/>
  <c r="E217" i="1"/>
  <c r="S586" i="1"/>
  <c r="E586" i="1"/>
  <c r="F586" i="1" s="1"/>
  <c r="G586" i="1" s="1"/>
  <c r="H586" i="1" s="1"/>
  <c r="P586" i="1"/>
  <c r="D586" i="1"/>
  <c r="R586" i="1"/>
  <c r="I586" i="1"/>
  <c r="Q586" i="1"/>
  <c r="M586" i="1"/>
  <c r="N586" i="1" s="1"/>
  <c r="K586" i="1"/>
  <c r="L586" i="1"/>
  <c r="B586" i="1"/>
  <c r="C586" i="1" s="1"/>
  <c r="AY587" i="1" l="1"/>
  <c r="BA587" i="1"/>
  <c r="AB607" i="1"/>
  <c r="O586" i="1"/>
  <c r="E218" i="1"/>
  <c r="E587" i="1"/>
  <c r="F587" i="1" s="1"/>
  <c r="G587" i="1" s="1"/>
  <c r="H587" i="1" s="1"/>
  <c r="K587" i="1"/>
  <c r="S587" i="1"/>
  <c r="Q587" i="1"/>
  <c r="M587" i="1"/>
  <c r="N587" i="1" s="1"/>
  <c r="P587" i="1"/>
  <c r="L587" i="1"/>
  <c r="D587" i="1"/>
  <c r="R587" i="1"/>
  <c r="I587" i="1"/>
  <c r="B587" i="1"/>
  <c r="C587" i="1" s="1"/>
  <c r="AY588" i="1" l="1"/>
  <c r="BA588" i="1"/>
  <c r="AB608" i="1"/>
  <c r="O587" i="1"/>
  <c r="E219" i="1"/>
  <c r="P588" i="1"/>
  <c r="M588" i="1"/>
  <c r="N588" i="1" s="1"/>
  <c r="R588" i="1"/>
  <c r="D588" i="1"/>
  <c r="K588" i="1"/>
  <c r="S588" i="1"/>
  <c r="E588" i="1"/>
  <c r="F588" i="1" s="1"/>
  <c r="G588" i="1" s="1"/>
  <c r="H588" i="1" s="1"/>
  <c r="L588" i="1"/>
  <c r="I588" i="1"/>
  <c r="Q588" i="1"/>
  <c r="B588" i="1"/>
  <c r="C588" i="1" s="1"/>
  <c r="AY589" i="1" l="1"/>
  <c r="BA589" i="1"/>
  <c r="O588" i="1"/>
  <c r="AB609" i="1"/>
  <c r="E220" i="1"/>
  <c r="D589" i="1"/>
  <c r="M589" i="1"/>
  <c r="N589" i="1" s="1"/>
  <c r="K589" i="1"/>
  <c r="P589" i="1"/>
  <c r="Q589" i="1"/>
  <c r="R589" i="1"/>
  <c r="E589" i="1"/>
  <c r="F589" i="1" s="1"/>
  <c r="G589" i="1" s="1"/>
  <c r="H589" i="1" s="1"/>
  <c r="I589" i="1"/>
  <c r="B589" i="1"/>
  <c r="C589" i="1" s="1"/>
  <c r="L589" i="1"/>
  <c r="S589" i="1"/>
  <c r="O589" i="1" l="1"/>
  <c r="AY590" i="1"/>
  <c r="BA590" i="1"/>
  <c r="AB610" i="1"/>
  <c r="E221" i="1"/>
  <c r="Q590" i="1"/>
  <c r="M590" i="1"/>
  <c r="N590" i="1" s="1"/>
  <c r="L590" i="1"/>
  <c r="K590" i="1"/>
  <c r="I590" i="1"/>
  <c r="R590" i="1"/>
  <c r="B590" i="1"/>
  <c r="C590" i="1" s="1"/>
  <c r="P590" i="1"/>
  <c r="D590" i="1"/>
  <c r="S590" i="1"/>
  <c r="E590" i="1"/>
  <c r="F590" i="1" s="1"/>
  <c r="G590" i="1" s="1"/>
  <c r="H590" i="1" s="1"/>
  <c r="AY591" i="1" l="1"/>
  <c r="BA591" i="1"/>
  <c r="O590" i="1"/>
  <c r="AB611" i="1"/>
  <c r="E222" i="1"/>
  <c r="E591" i="1"/>
  <c r="F591" i="1" s="1"/>
  <c r="G591" i="1" s="1"/>
  <c r="H591" i="1" s="1"/>
  <c r="M591" i="1"/>
  <c r="N591" i="1" s="1"/>
  <c r="K591" i="1"/>
  <c r="S591" i="1"/>
  <c r="I591" i="1"/>
  <c r="L591" i="1"/>
  <c r="R591" i="1"/>
  <c r="B591" i="1"/>
  <c r="C591" i="1" s="1"/>
  <c r="D591" i="1"/>
  <c r="P591" i="1"/>
  <c r="Q591" i="1"/>
  <c r="AY592" i="1" l="1"/>
  <c r="BA592" i="1"/>
  <c r="AB612" i="1"/>
  <c r="O591" i="1"/>
  <c r="E223" i="1"/>
  <c r="D592" i="1"/>
  <c r="M592" i="1"/>
  <c r="N592" i="1" s="1"/>
  <c r="Q592" i="1"/>
  <c r="I592" i="1"/>
  <c r="S592" i="1"/>
  <c r="E592" i="1"/>
  <c r="F592" i="1" s="1"/>
  <c r="G592" i="1" s="1"/>
  <c r="H592" i="1" s="1"/>
  <c r="L592" i="1"/>
  <c r="B592" i="1"/>
  <c r="C592" i="1" s="1"/>
  <c r="R592" i="1"/>
  <c r="P592" i="1"/>
  <c r="K592" i="1"/>
  <c r="O592" i="1" l="1"/>
  <c r="AY593" i="1"/>
  <c r="BA593" i="1"/>
  <c r="AB613" i="1"/>
  <c r="E224" i="1"/>
  <c r="Q593" i="1"/>
  <c r="M593" i="1"/>
  <c r="N593" i="1" s="1"/>
  <c r="R593" i="1"/>
  <c r="I593" i="1"/>
  <c r="B593" i="1"/>
  <c r="C593" i="1" s="1"/>
  <c r="E593" i="1"/>
  <c r="F593" i="1" s="1"/>
  <c r="G593" i="1" s="1"/>
  <c r="H593" i="1" s="1"/>
  <c r="L593" i="1"/>
  <c r="S593" i="1"/>
  <c r="P593" i="1"/>
  <c r="D593" i="1"/>
  <c r="K593" i="1"/>
  <c r="AY594" i="1" l="1"/>
  <c r="BA594" i="1"/>
  <c r="O593" i="1"/>
  <c r="AB614" i="1"/>
  <c r="E225" i="1"/>
  <c r="D594" i="1"/>
  <c r="K594" i="1"/>
  <c r="P594" i="1"/>
  <c r="R594" i="1"/>
  <c r="I594" i="1"/>
  <c r="M594" i="1"/>
  <c r="N594" i="1" s="1"/>
  <c r="S594" i="1"/>
  <c r="L594" i="1"/>
  <c r="E594" i="1"/>
  <c r="F594" i="1" s="1"/>
  <c r="G594" i="1" s="1"/>
  <c r="H594" i="1" s="1"/>
  <c r="Q594" i="1"/>
  <c r="B594" i="1"/>
  <c r="C594" i="1" s="1"/>
  <c r="AY595" i="1" l="1"/>
  <c r="BA595" i="1"/>
  <c r="O594" i="1"/>
  <c r="AB615" i="1"/>
  <c r="E226" i="1"/>
  <c r="L595" i="1"/>
  <c r="Q595" i="1"/>
  <c r="P595" i="1"/>
  <c r="M595" i="1"/>
  <c r="N595" i="1" s="1"/>
  <c r="D595" i="1"/>
  <c r="I595" i="1"/>
  <c r="E595" i="1"/>
  <c r="F595" i="1" s="1"/>
  <c r="G595" i="1" s="1"/>
  <c r="H595" i="1" s="1"/>
  <c r="K595" i="1"/>
  <c r="B595" i="1"/>
  <c r="C595" i="1" s="1"/>
  <c r="R595" i="1"/>
  <c r="S595" i="1"/>
  <c r="AY596" i="1" l="1"/>
  <c r="BA596" i="1"/>
  <c r="O595" i="1"/>
  <c r="AB616" i="1"/>
  <c r="E227" i="1"/>
  <c r="P596" i="1"/>
  <c r="L596" i="1"/>
  <c r="K596" i="1"/>
  <c r="D596" i="1"/>
  <c r="I596" i="1"/>
  <c r="M596" i="1"/>
  <c r="N596" i="1" s="1"/>
  <c r="S596" i="1"/>
  <c r="E596" i="1"/>
  <c r="F596" i="1" s="1"/>
  <c r="G596" i="1" s="1"/>
  <c r="H596" i="1" s="1"/>
  <c r="R596" i="1"/>
  <c r="Q596" i="1"/>
  <c r="B596" i="1"/>
  <c r="C596" i="1" s="1"/>
  <c r="AY597" i="1" l="1"/>
  <c r="BA597" i="1"/>
  <c r="AB617" i="1"/>
  <c r="O596" i="1"/>
  <c r="E228" i="1"/>
  <c r="P597" i="1"/>
  <c r="M597" i="1"/>
  <c r="N597" i="1" s="1"/>
  <c r="B597" i="1"/>
  <c r="C597" i="1" s="1"/>
  <c r="R597" i="1"/>
  <c r="D597" i="1"/>
  <c r="S597" i="1"/>
  <c r="L597" i="1"/>
  <c r="K597" i="1"/>
  <c r="Q597" i="1"/>
  <c r="E597" i="1"/>
  <c r="F597" i="1" s="1"/>
  <c r="G597" i="1" s="1"/>
  <c r="H597" i="1" s="1"/>
  <c r="I597" i="1"/>
  <c r="AY598" i="1" l="1"/>
  <c r="BA598" i="1"/>
  <c r="O597" i="1"/>
  <c r="AB618" i="1"/>
  <c r="E229" i="1"/>
  <c r="I598" i="1"/>
  <c r="M598" i="1"/>
  <c r="N598" i="1" s="1"/>
  <c r="S598" i="1"/>
  <c r="R598" i="1"/>
  <c r="B598" i="1"/>
  <c r="C598" i="1" s="1"/>
  <c r="L598" i="1"/>
  <c r="K598" i="1"/>
  <c r="D598" i="1"/>
  <c r="Q598" i="1"/>
  <c r="E598" i="1"/>
  <c r="F598" i="1" s="1"/>
  <c r="G598" i="1" s="1"/>
  <c r="H598" i="1" s="1"/>
  <c r="P598" i="1"/>
  <c r="AY599" i="1" l="1"/>
  <c r="BA599" i="1"/>
  <c r="AB620" i="1"/>
  <c r="AB619" i="1"/>
  <c r="O598" i="1"/>
  <c r="E230" i="1"/>
  <c r="I599" i="1"/>
  <c r="P599" i="1"/>
  <c r="B599" i="1"/>
  <c r="C599" i="1" s="1"/>
  <c r="E599" i="1"/>
  <c r="F599" i="1" s="1"/>
  <c r="G599" i="1" s="1"/>
  <c r="H599" i="1" s="1"/>
  <c r="L599" i="1"/>
  <c r="Q599" i="1"/>
  <c r="K599" i="1"/>
  <c r="M599" i="1"/>
  <c r="N599" i="1" s="1"/>
  <c r="S599" i="1"/>
  <c r="R599" i="1"/>
  <c r="D599" i="1"/>
  <c r="AY600" i="1" l="1"/>
  <c r="BA600" i="1"/>
  <c r="O599" i="1"/>
  <c r="E231" i="1"/>
  <c r="D600" i="1"/>
  <c r="K600" i="1"/>
  <c r="M600" i="1"/>
  <c r="N600" i="1" s="1"/>
  <c r="O600" i="1" s="1"/>
  <c r="Q600" i="1"/>
  <c r="E600" i="1"/>
  <c r="F600" i="1" s="1"/>
  <c r="G600" i="1" s="1"/>
  <c r="H600" i="1" s="1"/>
  <c r="R600" i="1"/>
  <c r="S600" i="1"/>
  <c r="P600" i="1"/>
  <c r="I600" i="1"/>
  <c r="L600" i="1"/>
  <c r="B600" i="1"/>
  <c r="C600" i="1" s="1"/>
  <c r="AY601" i="1" l="1"/>
  <c r="BA601" i="1"/>
  <c r="E232" i="1"/>
  <c r="B601" i="1"/>
  <c r="C601" i="1" s="1"/>
  <c r="L601" i="1"/>
  <c r="Q601" i="1"/>
  <c r="K601" i="1"/>
  <c r="M601" i="1"/>
  <c r="N601" i="1" s="1"/>
  <c r="P601" i="1"/>
  <c r="S601" i="1"/>
  <c r="I601" i="1"/>
  <c r="R601" i="1"/>
  <c r="E601" i="1"/>
  <c r="F601" i="1" s="1"/>
  <c r="G601" i="1" s="1"/>
  <c r="H601" i="1" s="1"/>
  <c r="D601" i="1"/>
  <c r="AY602" i="1" l="1"/>
  <c r="BA602" i="1"/>
  <c r="O601" i="1"/>
  <c r="E233" i="1"/>
  <c r="L602" i="1"/>
  <c r="I602" i="1"/>
  <c r="P602" i="1"/>
  <c r="M602" i="1"/>
  <c r="N602" i="1" s="1"/>
  <c r="D602" i="1"/>
  <c r="Q602" i="1"/>
  <c r="E602" i="1"/>
  <c r="F602" i="1" s="1"/>
  <c r="G602" i="1" s="1"/>
  <c r="H602" i="1" s="1"/>
  <c r="S602" i="1"/>
  <c r="R602" i="1"/>
  <c r="K602" i="1"/>
  <c r="B602" i="1"/>
  <c r="C602" i="1" s="1"/>
  <c r="AY603" i="1" l="1"/>
  <c r="BA603" i="1"/>
  <c r="O602" i="1"/>
  <c r="E234" i="1"/>
  <c r="S603" i="1"/>
  <c r="B603" i="1"/>
  <c r="C603" i="1" s="1"/>
  <c r="E603" i="1"/>
  <c r="F603" i="1" s="1"/>
  <c r="G603" i="1" s="1"/>
  <c r="H603" i="1" s="1"/>
  <c r="P603" i="1"/>
  <c r="L603" i="1"/>
  <c r="D603" i="1"/>
  <c r="M603" i="1"/>
  <c r="N603" i="1" s="1"/>
  <c r="Q603" i="1"/>
  <c r="I603" i="1"/>
  <c r="R603" i="1"/>
  <c r="K603" i="1"/>
  <c r="AY604" i="1" l="1"/>
  <c r="BA604" i="1"/>
  <c r="O603" i="1"/>
  <c r="E235" i="1"/>
  <c r="L604" i="1"/>
  <c r="E604" i="1"/>
  <c r="Q604" i="1"/>
  <c r="B604" i="1"/>
  <c r="C604" i="1" s="1"/>
  <c r="M604" i="1"/>
  <c r="N604" i="1" s="1"/>
  <c r="D604" i="1"/>
  <c r="I604" i="1"/>
  <c r="P604" i="1"/>
  <c r="K604" i="1"/>
  <c r="S604" i="1"/>
  <c r="R604" i="1"/>
  <c r="F604" i="1"/>
  <c r="G604" i="1" s="1"/>
  <c r="H604" i="1" s="1"/>
  <c r="AY605" i="1" l="1"/>
  <c r="BA605" i="1"/>
  <c r="O604" i="1"/>
  <c r="E236" i="1"/>
  <c r="B605" i="1"/>
  <c r="C605" i="1" s="1"/>
  <c r="S605" i="1"/>
  <c r="D605" i="1"/>
  <c r="E605" i="1"/>
  <c r="F605" i="1" s="1"/>
  <c r="G605" i="1" s="1"/>
  <c r="H605" i="1" s="1"/>
  <c r="Q605" i="1"/>
  <c r="P605" i="1"/>
  <c r="R605" i="1"/>
  <c r="M605" i="1"/>
  <c r="N605" i="1" s="1"/>
  <c r="L605" i="1"/>
  <c r="K605" i="1"/>
  <c r="I605" i="1"/>
  <c r="AY606" i="1" l="1"/>
  <c r="BA606" i="1"/>
  <c r="O605" i="1"/>
  <c r="E237" i="1"/>
  <c r="B606" i="1"/>
  <c r="C606" i="1" s="1"/>
  <c r="Q606" i="1"/>
  <c r="E606" i="1"/>
  <c r="F606" i="1" s="1"/>
  <c r="G606" i="1" s="1"/>
  <c r="H606" i="1" s="1"/>
  <c r="P606" i="1"/>
  <c r="I606" i="1"/>
  <c r="S606" i="1"/>
  <c r="M606" i="1"/>
  <c r="N606" i="1" s="1"/>
  <c r="K606" i="1"/>
  <c r="D606" i="1"/>
  <c r="R606" i="1"/>
  <c r="L606" i="1"/>
  <c r="AY607" i="1" l="1"/>
  <c r="BA607" i="1"/>
  <c r="O606" i="1"/>
  <c r="E238" i="1"/>
  <c r="K607" i="1"/>
  <c r="P607" i="1"/>
  <c r="Q607" i="1"/>
  <c r="E607" i="1"/>
  <c r="F607" i="1" s="1"/>
  <c r="G607" i="1" s="1"/>
  <c r="H607" i="1" s="1"/>
  <c r="M607" i="1"/>
  <c r="N607" i="1" s="1"/>
  <c r="I607" i="1"/>
  <c r="B607" i="1"/>
  <c r="C607" i="1" s="1"/>
  <c r="D607" i="1"/>
  <c r="S607" i="1"/>
  <c r="R607" i="1"/>
  <c r="L607" i="1"/>
  <c r="AY608" i="1" l="1"/>
  <c r="BA608" i="1"/>
  <c r="O607" i="1"/>
  <c r="E239" i="1"/>
  <c r="D608" i="1"/>
  <c r="I608" i="1"/>
  <c r="M608" i="1"/>
  <c r="N608" i="1" s="1"/>
  <c r="E608" i="1"/>
  <c r="F608" i="1" s="1"/>
  <c r="G608" i="1" s="1"/>
  <c r="H608" i="1" s="1"/>
  <c r="S608" i="1"/>
  <c r="Q608" i="1"/>
  <c r="L608" i="1"/>
  <c r="P608" i="1"/>
  <c r="K608" i="1"/>
  <c r="R608" i="1"/>
  <c r="B608" i="1"/>
  <c r="C608" i="1" s="1"/>
  <c r="AY609" i="1" l="1"/>
  <c r="BA609" i="1"/>
  <c r="O608" i="1"/>
  <c r="E240" i="1"/>
  <c r="D609" i="1"/>
  <c r="L609" i="1"/>
  <c r="Q609" i="1"/>
  <c r="B609" i="1"/>
  <c r="C609" i="1" s="1"/>
  <c r="P609" i="1"/>
  <c r="R609" i="1"/>
  <c r="E609" i="1"/>
  <c r="F609" i="1" s="1"/>
  <c r="G609" i="1" s="1"/>
  <c r="I609" i="1"/>
  <c r="M609" i="1"/>
  <c r="N609" i="1" s="1"/>
  <c r="O609" i="1" s="1"/>
  <c r="K609" i="1"/>
  <c r="S609" i="1"/>
  <c r="AY610" i="1" l="1"/>
  <c r="BA610" i="1"/>
  <c r="H609" i="1"/>
  <c r="E241" i="1"/>
  <c r="M610" i="1"/>
  <c r="N610" i="1" s="1"/>
  <c r="R610" i="1"/>
  <c r="D610" i="1"/>
  <c r="E610" i="1"/>
  <c r="F610" i="1" s="1"/>
  <c r="G610" i="1" s="1"/>
  <c r="H610" i="1" s="1"/>
  <c r="P610" i="1"/>
  <c r="L610" i="1"/>
  <c r="K610" i="1"/>
  <c r="S610" i="1"/>
  <c r="B610" i="1"/>
  <c r="C610" i="1" s="1"/>
  <c r="I610" i="1"/>
  <c r="Q610" i="1"/>
  <c r="AY611" i="1" l="1"/>
  <c r="BA611" i="1"/>
  <c r="O610" i="1"/>
  <c r="E242" i="1"/>
  <c r="B611" i="1"/>
  <c r="C611" i="1" s="1"/>
  <c r="I611" i="1"/>
  <c r="K611" i="1"/>
  <c r="S611" i="1"/>
  <c r="L611" i="1"/>
  <c r="M611" i="1"/>
  <c r="N611" i="1" s="1"/>
  <c r="Q611" i="1"/>
  <c r="D611" i="1"/>
  <c r="P611" i="1"/>
  <c r="E611" i="1"/>
  <c r="F611" i="1" s="1"/>
  <c r="G611" i="1" s="1"/>
  <c r="H611" i="1" s="1"/>
  <c r="R611" i="1"/>
  <c r="AY612" i="1" l="1"/>
  <c r="BA612" i="1"/>
  <c r="O611" i="1"/>
  <c r="E243" i="1"/>
  <c r="I612" i="1"/>
  <c r="L612" i="1"/>
  <c r="M612" i="1"/>
  <c r="N612" i="1" s="1"/>
  <c r="B612" i="1"/>
  <c r="C612" i="1" s="1"/>
  <c r="E612" i="1"/>
  <c r="F612" i="1" s="1"/>
  <c r="G612" i="1" s="1"/>
  <c r="H612" i="1" s="1"/>
  <c r="R612" i="1"/>
  <c r="D612" i="1"/>
  <c r="K612" i="1"/>
  <c r="P612" i="1"/>
  <c r="S612" i="1"/>
  <c r="Q612" i="1"/>
  <c r="AY613" i="1" l="1"/>
  <c r="BA613" i="1"/>
  <c r="O612" i="1"/>
  <c r="E244" i="1"/>
  <c r="K613" i="1"/>
  <c r="R613" i="1"/>
  <c r="S613" i="1"/>
  <c r="M613" i="1"/>
  <c r="N613" i="1" s="1"/>
  <c r="E613" i="1"/>
  <c r="F613" i="1" s="1"/>
  <c r="G613" i="1" s="1"/>
  <c r="H613" i="1" s="1"/>
  <c r="B613" i="1"/>
  <c r="C613" i="1" s="1"/>
  <c r="I613" i="1"/>
  <c r="L613" i="1"/>
  <c r="Q613" i="1"/>
  <c r="P613" i="1"/>
  <c r="D613" i="1"/>
  <c r="AY614" i="1" l="1"/>
  <c r="BA614" i="1"/>
  <c r="O613" i="1"/>
  <c r="E245" i="1"/>
  <c r="L614" i="1"/>
  <c r="B614" i="1"/>
  <c r="C614" i="1" s="1"/>
  <c r="P614" i="1"/>
  <c r="I614" i="1"/>
  <c r="S614" i="1"/>
  <c r="E614" i="1"/>
  <c r="F614" i="1" s="1"/>
  <c r="G614" i="1" s="1"/>
  <c r="H614" i="1" s="1"/>
  <c r="K614" i="1"/>
  <c r="R614" i="1"/>
  <c r="D614" i="1"/>
  <c r="M614" i="1"/>
  <c r="N614" i="1" s="1"/>
  <c r="Q614" i="1"/>
  <c r="AY615" i="1" l="1"/>
  <c r="BA615" i="1"/>
  <c r="O614" i="1"/>
  <c r="E246" i="1"/>
  <c r="E615" i="1"/>
  <c r="F615" i="1" s="1"/>
  <c r="G615" i="1" s="1"/>
  <c r="H615" i="1" s="1"/>
  <c r="P615" i="1"/>
  <c r="K615" i="1"/>
  <c r="M615" i="1"/>
  <c r="N615" i="1" s="1"/>
  <c r="I615" i="1"/>
  <c r="S615" i="1"/>
  <c r="B615" i="1"/>
  <c r="C615" i="1" s="1"/>
  <c r="D615" i="1"/>
  <c r="L615" i="1"/>
  <c r="R615" i="1"/>
  <c r="Q615" i="1"/>
  <c r="AY616" i="1" l="1"/>
  <c r="BA616" i="1"/>
  <c r="O615" i="1"/>
  <c r="E247" i="1"/>
  <c r="I616" i="1"/>
  <c r="E616" i="1"/>
  <c r="F616" i="1" s="1"/>
  <c r="G616" i="1" s="1"/>
  <c r="H616" i="1" s="1"/>
  <c r="Q616" i="1"/>
  <c r="R616" i="1"/>
  <c r="L616" i="1"/>
  <c r="M616" i="1"/>
  <c r="N616" i="1" s="1"/>
  <c r="K616" i="1"/>
  <c r="D616" i="1"/>
  <c r="P616" i="1"/>
  <c r="S616" i="1"/>
  <c r="B616" i="1"/>
  <c r="C616" i="1" s="1"/>
  <c r="AY617" i="1" l="1"/>
  <c r="BA617" i="1"/>
  <c r="O616" i="1"/>
  <c r="E248" i="1"/>
  <c r="E617" i="1"/>
  <c r="F617" i="1" s="1"/>
  <c r="G617" i="1" s="1"/>
  <c r="H617" i="1" s="1"/>
  <c r="M617" i="1"/>
  <c r="N617" i="1" s="1"/>
  <c r="B617" i="1"/>
  <c r="C617" i="1" s="1"/>
  <c r="L617" i="1"/>
  <c r="R617" i="1"/>
  <c r="I617" i="1"/>
  <c r="Q617" i="1"/>
  <c r="K617" i="1"/>
  <c r="P617" i="1"/>
  <c r="S617" i="1"/>
  <c r="D617" i="1"/>
  <c r="O617" i="1" s="1"/>
  <c r="AY618" i="1" l="1"/>
  <c r="BA618" i="1"/>
  <c r="E249" i="1"/>
  <c r="D618" i="1"/>
  <c r="M618" i="1"/>
  <c r="N618" i="1" s="1"/>
  <c r="B618" i="1"/>
  <c r="C618" i="1" s="1"/>
  <c r="R618" i="1"/>
  <c r="I618" i="1"/>
  <c r="K618" i="1"/>
  <c r="P618" i="1"/>
  <c r="L618" i="1"/>
  <c r="E618" i="1"/>
  <c r="F618" i="1" s="1"/>
  <c r="G618" i="1" s="1"/>
  <c r="H618" i="1" s="1"/>
  <c r="Q618" i="1"/>
  <c r="S618" i="1"/>
  <c r="AY619" i="1" l="1"/>
  <c r="BA619" i="1"/>
  <c r="O618" i="1"/>
  <c r="E250" i="1"/>
  <c r="R619" i="1"/>
  <c r="Q619" i="1"/>
  <c r="I619" i="1"/>
  <c r="P619" i="1"/>
  <c r="B619" i="1"/>
  <c r="C619" i="1" s="1"/>
  <c r="M619" i="1"/>
  <c r="N619" i="1" s="1"/>
  <c r="S619" i="1"/>
  <c r="E619" i="1"/>
  <c r="F619" i="1" s="1"/>
  <c r="G619" i="1" s="1"/>
  <c r="H619" i="1" s="1"/>
  <c r="L619" i="1"/>
  <c r="K619" i="1"/>
  <c r="D619" i="1"/>
  <c r="AY620" i="1" l="1"/>
  <c r="BA620" i="1"/>
  <c r="O619" i="1"/>
  <c r="E251" i="1"/>
  <c r="S620" i="1"/>
  <c r="D620" i="1"/>
  <c r="R620" i="1"/>
  <c r="Q620" i="1"/>
  <c r="K620" i="1"/>
  <c r="I620" i="1"/>
  <c r="P620" i="1"/>
  <c r="B620" i="1"/>
  <c r="C620" i="1" s="1"/>
  <c r="E620" i="1"/>
  <c r="F620" i="1" s="1"/>
  <c r="G620" i="1" s="1"/>
  <c r="H620" i="1" s="1"/>
  <c r="L620" i="1"/>
  <c r="M620" i="1"/>
  <c r="N620" i="1" s="1"/>
  <c r="O620" i="1" s="1"/>
  <c r="AY621" i="1" l="1"/>
  <c r="BA621" i="1"/>
  <c r="E252" i="1"/>
  <c r="K621" i="1"/>
  <c r="P621" i="1"/>
  <c r="Q621" i="1"/>
  <c r="E621" i="1"/>
  <c r="F621" i="1" s="1"/>
  <c r="G621" i="1" s="1"/>
  <c r="H621" i="1" s="1"/>
  <c r="S621" i="1"/>
  <c r="D621" i="1"/>
  <c r="L621" i="1"/>
  <c r="I621" i="1"/>
  <c r="M621" i="1"/>
  <c r="N621" i="1" s="1"/>
  <c r="R621" i="1"/>
  <c r="B621" i="1"/>
  <c r="C621" i="1" s="1"/>
  <c r="AY622" i="1" l="1"/>
  <c r="BA622" i="1"/>
  <c r="O621" i="1"/>
  <c r="E253" i="1"/>
  <c r="P622" i="1"/>
  <c r="D622" i="1"/>
  <c r="L622" i="1"/>
  <c r="S622" i="1"/>
  <c r="R622" i="1"/>
  <c r="K622" i="1"/>
  <c r="I622" i="1"/>
  <c r="M622" i="1"/>
  <c r="N622" i="1" s="1"/>
  <c r="Q622" i="1"/>
  <c r="E622" i="1"/>
  <c r="F622" i="1" s="1"/>
  <c r="G622" i="1" s="1"/>
  <c r="H622" i="1" s="1"/>
  <c r="B622" i="1"/>
  <c r="C622" i="1" s="1"/>
  <c r="O622" i="1"/>
  <c r="AY623" i="1" l="1"/>
  <c r="BA623" i="1"/>
  <c r="E254" i="1"/>
  <c r="B623" i="1"/>
  <c r="C623" i="1" s="1"/>
  <c r="P623" i="1"/>
  <c r="R623" i="1"/>
  <c r="S623" i="1"/>
  <c r="E623" i="1"/>
  <c r="F623" i="1" s="1"/>
  <c r="G623" i="1" s="1"/>
  <c r="M623" i="1"/>
  <c r="N623" i="1" s="1"/>
  <c r="K623" i="1"/>
  <c r="I623" i="1"/>
  <c r="Q623" i="1"/>
  <c r="D623" i="1"/>
  <c r="L623" i="1"/>
  <c r="AY624" i="1" l="1"/>
  <c r="BA624" i="1"/>
  <c r="O623" i="1"/>
  <c r="H623" i="1"/>
  <c r="E255" i="1"/>
  <c r="B624" i="1"/>
  <c r="C624" i="1" s="1"/>
  <c r="K624" i="1"/>
  <c r="R624" i="1"/>
  <c r="M624" i="1"/>
  <c r="N624" i="1" s="1"/>
  <c r="E624" i="1"/>
  <c r="F624" i="1" s="1"/>
  <c r="G624" i="1" s="1"/>
  <c r="H624" i="1" s="1"/>
  <c r="S624" i="1"/>
  <c r="D624" i="1"/>
  <c r="I624" i="1"/>
  <c r="Q624" i="1"/>
  <c r="P624" i="1"/>
  <c r="L624" i="1"/>
  <c r="AY625" i="1" l="1"/>
  <c r="BA625" i="1"/>
  <c r="O624" i="1"/>
  <c r="E256" i="1"/>
  <c r="I625" i="1"/>
  <c r="D625" i="1"/>
  <c r="M625" i="1"/>
  <c r="N625" i="1" s="1"/>
  <c r="O625" i="1" s="1"/>
  <c r="B625" i="1"/>
  <c r="C625" i="1" s="1"/>
  <c r="E625" i="1"/>
  <c r="F625" i="1" s="1"/>
  <c r="G625" i="1" s="1"/>
  <c r="H625" i="1" s="1"/>
  <c r="K625" i="1"/>
  <c r="Q625" i="1"/>
  <c r="R625" i="1"/>
  <c r="P625" i="1"/>
  <c r="L625" i="1"/>
  <c r="S625" i="1"/>
  <c r="AY626" i="1" l="1"/>
  <c r="BA626" i="1"/>
  <c r="E257" i="1"/>
  <c r="M626" i="1"/>
  <c r="N626" i="1" s="1"/>
  <c r="S626" i="1"/>
  <c r="P626" i="1"/>
  <c r="K626" i="1"/>
  <c r="D626" i="1"/>
  <c r="O626" i="1" s="1"/>
  <c r="R626" i="1"/>
  <c r="Q626" i="1"/>
  <c r="L626" i="1"/>
  <c r="B626" i="1"/>
  <c r="C626" i="1" s="1"/>
  <c r="I626" i="1"/>
  <c r="E626" i="1"/>
  <c r="F626" i="1" s="1"/>
  <c r="G626" i="1" s="1"/>
  <c r="H626" i="1" s="1"/>
  <c r="AY627" i="1" l="1"/>
  <c r="BA627" i="1"/>
  <c r="E258" i="1"/>
  <c r="P627" i="1"/>
  <c r="D627" i="1"/>
  <c r="L627" i="1"/>
  <c r="I627" i="1"/>
  <c r="S627" i="1"/>
  <c r="E627" i="1"/>
  <c r="F627" i="1" s="1"/>
  <c r="G627" i="1" s="1"/>
  <c r="H627" i="1" s="1"/>
  <c r="B627" i="1"/>
  <c r="C627" i="1" s="1"/>
  <c r="R627" i="1"/>
  <c r="K627" i="1"/>
  <c r="M627" i="1"/>
  <c r="N627" i="1" s="1"/>
  <c r="Q627" i="1"/>
  <c r="O627" i="1"/>
  <c r="AY628" i="1" l="1"/>
  <c r="BA628" i="1"/>
  <c r="E259" i="1"/>
  <c r="B628" i="1"/>
  <c r="C628" i="1" s="1"/>
  <c r="R628" i="1"/>
  <c r="D628" i="1"/>
  <c r="E628" i="1"/>
  <c r="F628" i="1" s="1"/>
  <c r="G628" i="1" s="1"/>
  <c r="H628" i="1" s="1"/>
  <c r="Q628" i="1"/>
  <c r="S628" i="1"/>
  <c r="I628" i="1"/>
  <c r="L628" i="1"/>
  <c r="M628" i="1"/>
  <c r="N628" i="1" s="1"/>
  <c r="P628" i="1"/>
  <c r="K628" i="1"/>
  <c r="AY629" i="1" l="1"/>
  <c r="BA629" i="1"/>
  <c r="O628" i="1"/>
  <c r="E260" i="1"/>
  <c r="Q629" i="1"/>
  <c r="L629" i="1"/>
  <c r="E629" i="1"/>
  <c r="F629" i="1" s="1"/>
  <c r="G629" i="1" s="1"/>
  <c r="H629" i="1" s="1"/>
  <c r="M629" i="1"/>
  <c r="N629" i="1" s="1"/>
  <c r="D629" i="1"/>
  <c r="B629" i="1"/>
  <c r="C629" i="1" s="1"/>
  <c r="K629" i="1"/>
  <c r="R629" i="1"/>
  <c r="I629" i="1"/>
  <c r="P629" i="1"/>
  <c r="S629" i="1"/>
  <c r="AY630" i="1" l="1"/>
  <c r="BA630" i="1"/>
  <c r="O629" i="1"/>
  <c r="E261" i="1"/>
  <c r="L630" i="1"/>
  <c r="E630" i="1"/>
  <c r="F630" i="1" s="1"/>
  <c r="G630" i="1" s="1"/>
  <c r="H630" i="1" s="1"/>
  <c r="K630" i="1"/>
  <c r="M630" i="1"/>
  <c r="N630" i="1" s="1"/>
  <c r="B630" i="1"/>
  <c r="C630" i="1" s="1"/>
  <c r="Q630" i="1"/>
  <c r="I630" i="1"/>
  <c r="R630" i="1"/>
  <c r="S630" i="1"/>
  <c r="P630" i="1"/>
  <c r="D630" i="1"/>
  <c r="AY631" i="1" l="1"/>
  <c r="BA631" i="1"/>
  <c r="O630" i="1"/>
  <c r="E262" i="1"/>
  <c r="K631" i="1"/>
  <c r="B631" i="1"/>
  <c r="C631" i="1" s="1"/>
  <c r="D631" i="1"/>
  <c r="I631" i="1"/>
  <c r="S631" i="1"/>
  <c r="P631" i="1"/>
  <c r="R631" i="1"/>
  <c r="E631" i="1"/>
  <c r="F631" i="1" s="1"/>
  <c r="G631" i="1" s="1"/>
  <c r="H631" i="1" s="1"/>
  <c r="L631" i="1"/>
  <c r="Q631" i="1"/>
  <c r="M631" i="1"/>
  <c r="N631" i="1" s="1"/>
  <c r="O631" i="1"/>
  <c r="AY632" i="1" l="1"/>
  <c r="BA632" i="1"/>
  <c r="E263" i="1"/>
  <c r="Q632" i="1"/>
  <c r="I632" i="1"/>
  <c r="P632" i="1"/>
  <c r="M632" i="1"/>
  <c r="N632" i="1" s="1"/>
  <c r="D632" i="1"/>
  <c r="L632" i="1"/>
  <c r="K632" i="1"/>
  <c r="E632" i="1"/>
  <c r="F632" i="1" s="1"/>
  <c r="G632" i="1" s="1"/>
  <c r="R632" i="1"/>
  <c r="B632" i="1"/>
  <c r="C632" i="1" s="1"/>
  <c r="S632" i="1"/>
  <c r="AY633" i="1" l="1"/>
  <c r="BA633" i="1"/>
  <c r="O632" i="1"/>
  <c r="H632" i="1"/>
  <c r="E264" i="1"/>
  <c r="R633" i="1"/>
  <c r="P633" i="1"/>
  <c r="S633" i="1"/>
  <c r="L633" i="1"/>
  <c r="M633" i="1"/>
  <c r="N633" i="1" s="1"/>
  <c r="I633" i="1"/>
  <c r="E633" i="1"/>
  <c r="F633" i="1" s="1"/>
  <c r="G633" i="1" s="1"/>
  <c r="H633" i="1" s="1"/>
  <c r="D633" i="1"/>
  <c r="B633" i="1"/>
  <c r="C633" i="1" s="1"/>
  <c r="Q633" i="1"/>
  <c r="K633" i="1"/>
  <c r="AY634" i="1" l="1"/>
  <c r="BA634" i="1"/>
  <c r="O633" i="1"/>
  <c r="E265" i="1"/>
  <c r="K634" i="1"/>
  <c r="L634" i="1"/>
  <c r="B634" i="1"/>
  <c r="C634" i="1" s="1"/>
  <c r="P634" i="1"/>
  <c r="S634" i="1"/>
  <c r="M634" i="1"/>
  <c r="N634" i="1" s="1"/>
  <c r="R634" i="1"/>
  <c r="E634" i="1"/>
  <c r="F634" i="1" s="1"/>
  <c r="G634" i="1" s="1"/>
  <c r="H634" i="1" s="1"/>
  <c r="Q634" i="1"/>
  <c r="D634" i="1"/>
  <c r="I634" i="1"/>
  <c r="AY635" i="1" l="1"/>
  <c r="BA635" i="1"/>
  <c r="O634" i="1"/>
  <c r="E266" i="1"/>
  <c r="I635" i="1"/>
  <c r="K635" i="1"/>
  <c r="Q635" i="1"/>
  <c r="D635" i="1"/>
  <c r="R635" i="1"/>
  <c r="M635" i="1"/>
  <c r="N635" i="1" s="1"/>
  <c r="P635" i="1"/>
  <c r="S635" i="1"/>
  <c r="B635" i="1"/>
  <c r="C635" i="1" s="1"/>
  <c r="E635" i="1"/>
  <c r="F635" i="1" s="1"/>
  <c r="G635" i="1" s="1"/>
  <c r="H635" i="1" s="1"/>
  <c r="L635" i="1"/>
  <c r="AY636" i="1" l="1"/>
  <c r="BA636" i="1"/>
  <c r="O635" i="1"/>
  <c r="E267" i="1"/>
  <c r="I636" i="1"/>
  <c r="E636" i="1"/>
  <c r="F636" i="1" s="1"/>
  <c r="G636" i="1" s="1"/>
  <c r="H636" i="1" s="1"/>
  <c r="P636" i="1"/>
  <c r="L636" i="1"/>
  <c r="M636" i="1"/>
  <c r="N636" i="1" s="1"/>
  <c r="D636" i="1"/>
  <c r="K636" i="1"/>
  <c r="B636" i="1"/>
  <c r="C636" i="1" s="1"/>
  <c r="R636" i="1"/>
  <c r="Q636" i="1"/>
  <c r="S636" i="1"/>
  <c r="AY637" i="1" l="1"/>
  <c r="BA637" i="1"/>
  <c r="O636" i="1"/>
  <c r="E268" i="1"/>
  <c r="L637" i="1"/>
  <c r="R637" i="1"/>
  <c r="E637" i="1"/>
  <c r="F637" i="1" s="1"/>
  <c r="G637" i="1" s="1"/>
  <c r="H637" i="1" s="1"/>
  <c r="D637" i="1"/>
  <c r="S637" i="1"/>
  <c r="K637" i="1"/>
  <c r="Q637" i="1"/>
  <c r="B637" i="1"/>
  <c r="C637" i="1" s="1"/>
  <c r="M637" i="1"/>
  <c r="N637" i="1" s="1"/>
  <c r="I637" i="1"/>
  <c r="P637" i="1"/>
  <c r="AY638" i="1" l="1"/>
  <c r="BA638" i="1"/>
  <c r="O637" i="1"/>
  <c r="E269" i="1"/>
  <c r="Q638" i="1"/>
  <c r="E638" i="1"/>
  <c r="F638" i="1" s="1"/>
  <c r="G638" i="1" s="1"/>
  <c r="H638" i="1" s="1"/>
  <c r="P638" i="1"/>
  <c r="D638" i="1"/>
  <c r="M638" i="1"/>
  <c r="N638" i="1" s="1"/>
  <c r="L638" i="1"/>
  <c r="K638" i="1"/>
  <c r="I638" i="1"/>
  <c r="S638" i="1"/>
  <c r="R638" i="1"/>
  <c r="B638" i="1"/>
  <c r="C638" i="1" s="1"/>
  <c r="AY639" i="1" l="1"/>
  <c r="BA639" i="1"/>
  <c r="O638" i="1"/>
  <c r="E270" i="1"/>
  <c r="R639" i="1"/>
  <c r="L639" i="1"/>
  <c r="D639" i="1"/>
  <c r="P639" i="1"/>
  <c r="K639" i="1"/>
  <c r="B639" i="1"/>
  <c r="C639" i="1" s="1"/>
  <c r="M639" i="1"/>
  <c r="N639" i="1" s="1"/>
  <c r="I639" i="1"/>
  <c r="E639" i="1"/>
  <c r="F639" i="1" s="1"/>
  <c r="G639" i="1" s="1"/>
  <c r="H639" i="1" s="1"/>
  <c r="Q639" i="1"/>
  <c r="S639" i="1"/>
  <c r="AY640" i="1" l="1"/>
  <c r="BA640" i="1"/>
  <c r="O639" i="1"/>
  <c r="E271" i="1"/>
  <c r="R640" i="1"/>
  <c r="I640" i="1"/>
  <c r="M640" i="1"/>
  <c r="N640" i="1" s="1"/>
  <c r="L640" i="1"/>
  <c r="D640" i="1"/>
  <c r="S640" i="1"/>
  <c r="E640" i="1"/>
  <c r="F640" i="1" s="1"/>
  <c r="G640" i="1" s="1"/>
  <c r="H640" i="1" s="1"/>
  <c r="Q640" i="1"/>
  <c r="P640" i="1"/>
  <c r="K640" i="1"/>
  <c r="B640" i="1"/>
  <c r="C640" i="1" s="1"/>
  <c r="AY641" i="1" l="1"/>
  <c r="BA641" i="1"/>
  <c r="O640" i="1"/>
  <c r="E272" i="1"/>
  <c r="Q641" i="1"/>
  <c r="L641" i="1"/>
  <c r="M641" i="1"/>
  <c r="N641" i="1" s="1"/>
  <c r="S641" i="1"/>
  <c r="E641" i="1"/>
  <c r="F641" i="1" s="1"/>
  <c r="G641" i="1" s="1"/>
  <c r="H641" i="1" s="1"/>
  <c r="I641" i="1"/>
  <c r="P641" i="1"/>
  <c r="R641" i="1"/>
  <c r="B641" i="1"/>
  <c r="C641" i="1" s="1"/>
  <c r="K641" i="1"/>
  <c r="D641" i="1"/>
  <c r="O641" i="1"/>
  <c r="AY642" i="1" l="1"/>
  <c r="BA642" i="1"/>
  <c r="E273" i="1"/>
  <c r="M642" i="1"/>
  <c r="N642" i="1" s="1"/>
  <c r="Q642" i="1"/>
  <c r="R642" i="1"/>
  <c r="I642" i="1"/>
  <c r="E642" i="1"/>
  <c r="F642" i="1" s="1"/>
  <c r="G642" i="1" s="1"/>
  <c r="H642" i="1" s="1"/>
  <c r="P642" i="1"/>
  <c r="D642" i="1"/>
  <c r="S642" i="1"/>
  <c r="K642" i="1"/>
  <c r="B642" i="1"/>
  <c r="C642" i="1" s="1"/>
  <c r="L642" i="1"/>
  <c r="AY643" i="1" l="1"/>
  <c r="BA643" i="1"/>
  <c r="O642" i="1"/>
  <c r="E274" i="1"/>
  <c r="E643" i="1"/>
  <c r="F643" i="1" s="1"/>
  <c r="G643" i="1" s="1"/>
  <c r="H643" i="1" s="1"/>
  <c r="M643" i="1"/>
  <c r="N643" i="1" s="1"/>
  <c r="K643" i="1"/>
  <c r="I643" i="1"/>
  <c r="R643" i="1"/>
  <c r="D643" i="1"/>
  <c r="S643" i="1"/>
  <c r="B643" i="1"/>
  <c r="C643" i="1" s="1"/>
  <c r="Q643" i="1"/>
  <c r="L643" i="1"/>
  <c r="P643" i="1"/>
  <c r="AY644" i="1" l="1"/>
  <c r="BA644" i="1"/>
  <c r="O643" i="1"/>
  <c r="E275" i="1"/>
  <c r="S644" i="1"/>
  <c r="P644" i="1"/>
  <c r="M644" i="1"/>
  <c r="N644" i="1" s="1"/>
  <c r="E644" i="1"/>
  <c r="F644" i="1" s="1"/>
  <c r="G644" i="1" s="1"/>
  <c r="H644" i="1" s="1"/>
  <c r="I644" i="1"/>
  <c r="D644" i="1"/>
  <c r="R644" i="1"/>
  <c r="L644" i="1"/>
  <c r="K644" i="1"/>
  <c r="B644" i="1"/>
  <c r="C644" i="1" s="1"/>
  <c r="Q644" i="1"/>
  <c r="AY645" i="1" l="1"/>
  <c r="BA645" i="1"/>
  <c r="O644" i="1"/>
  <c r="E276" i="1"/>
  <c r="D645" i="1"/>
  <c r="E645" i="1"/>
  <c r="F645" i="1" s="1"/>
  <c r="G645" i="1" s="1"/>
  <c r="H645" i="1" s="1"/>
  <c r="M645" i="1"/>
  <c r="N645" i="1" s="1"/>
  <c r="O645" i="1" s="1"/>
  <c r="S645" i="1"/>
  <c r="I645" i="1"/>
  <c r="Q645" i="1"/>
  <c r="K645" i="1"/>
  <c r="L645" i="1"/>
  <c r="P645" i="1"/>
  <c r="B645" i="1"/>
  <c r="C645" i="1" s="1"/>
  <c r="R645" i="1"/>
  <c r="AY646" i="1" l="1"/>
  <c r="BA646" i="1"/>
  <c r="E277" i="1"/>
  <c r="D646" i="1"/>
  <c r="B646" i="1"/>
  <c r="C646" i="1" s="1"/>
  <c r="Q646" i="1"/>
  <c r="P646" i="1"/>
  <c r="I646" i="1"/>
  <c r="R646" i="1"/>
  <c r="S646" i="1"/>
  <c r="E646" i="1"/>
  <c r="F646" i="1" s="1"/>
  <c r="G646" i="1" s="1"/>
  <c r="H646" i="1" s="1"/>
  <c r="K646" i="1"/>
  <c r="L646" i="1"/>
  <c r="M646" i="1"/>
  <c r="N646" i="1" s="1"/>
  <c r="O646" i="1" s="1"/>
  <c r="AY647" i="1" l="1"/>
  <c r="BA647" i="1"/>
  <c r="E278" i="1"/>
  <c r="R647" i="1"/>
  <c r="M647" i="1"/>
  <c r="N647" i="1" s="1"/>
  <c r="L647" i="1"/>
  <c r="E647" i="1"/>
  <c r="F647" i="1" s="1"/>
  <c r="G647" i="1" s="1"/>
  <c r="H647" i="1" s="1"/>
  <c r="S647" i="1"/>
  <c r="I647" i="1"/>
  <c r="Q647" i="1"/>
  <c r="K647" i="1"/>
  <c r="D647" i="1"/>
  <c r="B647" i="1"/>
  <c r="C647" i="1" s="1"/>
  <c r="P647" i="1"/>
  <c r="O647" i="1"/>
  <c r="AY648" i="1" l="1"/>
  <c r="BA648" i="1"/>
  <c r="E279" i="1"/>
  <c r="S648" i="1"/>
  <c r="I648" i="1"/>
  <c r="K648" i="1"/>
  <c r="Q648" i="1"/>
  <c r="R648" i="1"/>
  <c r="B648" i="1"/>
  <c r="C648" i="1" s="1"/>
  <c r="M648" i="1"/>
  <c r="N648" i="1" s="1"/>
  <c r="D648" i="1"/>
  <c r="L648" i="1"/>
  <c r="P648" i="1"/>
  <c r="E648" i="1"/>
  <c r="F648" i="1" s="1"/>
  <c r="G648" i="1" s="1"/>
  <c r="H648" i="1" s="1"/>
  <c r="AY649" i="1" l="1"/>
  <c r="BA649" i="1"/>
  <c r="O648" i="1"/>
  <c r="E280" i="1"/>
  <c r="I649" i="1"/>
  <c r="R649" i="1"/>
  <c r="L649" i="1"/>
  <c r="Q649" i="1"/>
  <c r="M649" i="1"/>
  <c r="N649" i="1" s="1"/>
  <c r="B649" i="1"/>
  <c r="C649" i="1" s="1"/>
  <c r="K649" i="1"/>
  <c r="D649" i="1"/>
  <c r="E649" i="1"/>
  <c r="F649" i="1" s="1"/>
  <c r="G649" i="1" s="1"/>
  <c r="H649" i="1" s="1"/>
  <c r="P649" i="1"/>
  <c r="S649" i="1"/>
  <c r="AY650" i="1" l="1"/>
  <c r="BA650" i="1"/>
  <c r="O649" i="1"/>
  <c r="E281" i="1"/>
  <c r="P650" i="1"/>
  <c r="L650" i="1"/>
  <c r="B650" i="1"/>
  <c r="C650" i="1" s="1"/>
  <c r="E650" i="1"/>
  <c r="F650" i="1" s="1"/>
  <c r="G650" i="1" s="1"/>
  <c r="H650" i="1" s="1"/>
  <c r="R650" i="1"/>
  <c r="D650" i="1"/>
  <c r="S650" i="1"/>
  <c r="M650" i="1"/>
  <c r="N650" i="1" s="1"/>
  <c r="K650" i="1"/>
  <c r="I650" i="1"/>
  <c r="Q650" i="1"/>
  <c r="AY651" i="1" l="1"/>
  <c r="BA651" i="1"/>
  <c r="O650" i="1"/>
  <c r="E282" i="1"/>
  <c r="Q651" i="1"/>
  <c r="M651" i="1"/>
  <c r="N651" i="1" s="1"/>
  <c r="L651" i="1"/>
  <c r="I651" i="1"/>
  <c r="B651" i="1"/>
  <c r="C651" i="1" s="1"/>
  <c r="K651" i="1"/>
  <c r="P651" i="1"/>
  <c r="R651" i="1"/>
  <c r="D651" i="1"/>
  <c r="S651" i="1"/>
  <c r="E651" i="1"/>
  <c r="F651" i="1" s="1"/>
  <c r="G651" i="1" s="1"/>
  <c r="H651" i="1" s="1"/>
  <c r="O651" i="1"/>
  <c r="AY652" i="1" l="1"/>
  <c r="BA652" i="1"/>
  <c r="E283" i="1"/>
  <c r="B652" i="1"/>
  <c r="C652" i="1" s="1"/>
  <c r="P652" i="1"/>
  <c r="R652" i="1"/>
  <c r="D652" i="1"/>
  <c r="I652" i="1"/>
  <c r="L652" i="1"/>
  <c r="E652" i="1"/>
  <c r="F652" i="1" s="1"/>
  <c r="G652" i="1" s="1"/>
  <c r="H652" i="1" s="1"/>
  <c r="K652" i="1"/>
  <c r="M652" i="1"/>
  <c r="N652" i="1" s="1"/>
  <c r="Q652" i="1"/>
  <c r="S652" i="1"/>
  <c r="AY653" i="1" l="1"/>
  <c r="BA653" i="1"/>
  <c r="O652" i="1"/>
  <c r="E284" i="1"/>
  <c r="B653" i="1"/>
  <c r="C653" i="1" s="1"/>
  <c r="M653" i="1"/>
  <c r="N653" i="1" s="1"/>
  <c r="E653" i="1"/>
  <c r="F653" i="1" s="1"/>
  <c r="G653" i="1" s="1"/>
  <c r="H653" i="1" s="1"/>
  <c r="I653" i="1"/>
  <c r="K653" i="1"/>
  <c r="D653" i="1"/>
  <c r="P653" i="1"/>
  <c r="L653" i="1"/>
  <c r="R653" i="1"/>
  <c r="Q653" i="1"/>
  <c r="S653" i="1"/>
  <c r="AY654" i="1" l="1"/>
  <c r="BA654" i="1"/>
  <c r="O653" i="1"/>
  <c r="E285" i="1"/>
  <c r="E654" i="1"/>
  <c r="F654" i="1" s="1"/>
  <c r="G654" i="1" s="1"/>
  <c r="H654" i="1" s="1"/>
  <c r="B654" i="1"/>
  <c r="C654" i="1" s="1"/>
  <c r="P654" i="1"/>
  <c r="D654" i="1"/>
  <c r="M654" i="1"/>
  <c r="N654" i="1" s="1"/>
  <c r="L654" i="1"/>
  <c r="Q654" i="1"/>
  <c r="I654" i="1"/>
  <c r="S654" i="1"/>
  <c r="K654" i="1"/>
  <c r="R654" i="1"/>
  <c r="AY655" i="1" l="1"/>
  <c r="BA655" i="1"/>
  <c r="O654" i="1"/>
  <c r="E286" i="1"/>
  <c r="Q655" i="1"/>
  <c r="B655" i="1"/>
  <c r="C655" i="1" s="1"/>
  <c r="K655" i="1"/>
  <c r="M655" i="1"/>
  <c r="N655" i="1" s="1"/>
  <c r="I655" i="1"/>
  <c r="L655" i="1"/>
  <c r="P655" i="1"/>
  <c r="R655" i="1"/>
  <c r="E655" i="1"/>
  <c r="F655" i="1" s="1"/>
  <c r="G655" i="1" s="1"/>
  <c r="H655" i="1" s="1"/>
  <c r="S655" i="1"/>
  <c r="D655" i="1"/>
  <c r="AY656" i="1" l="1"/>
  <c r="BA656" i="1"/>
  <c r="O655" i="1"/>
  <c r="E287" i="1"/>
  <c r="M656" i="1"/>
  <c r="N656" i="1" s="1"/>
  <c r="P656" i="1"/>
  <c r="S656" i="1"/>
  <c r="E656" i="1"/>
  <c r="F656" i="1" s="1"/>
  <c r="G656" i="1" s="1"/>
  <c r="H656" i="1" s="1"/>
  <c r="B656" i="1"/>
  <c r="C656" i="1" s="1"/>
  <c r="I656" i="1"/>
  <c r="Q656" i="1"/>
  <c r="R656" i="1"/>
  <c r="K656" i="1"/>
  <c r="D656" i="1"/>
  <c r="L656" i="1"/>
  <c r="O656" i="1"/>
  <c r="AY657" i="1" l="1"/>
  <c r="BA657" i="1"/>
  <c r="E288" i="1"/>
  <c r="R657" i="1"/>
  <c r="M657" i="1"/>
  <c r="N657" i="1" s="1"/>
  <c r="L657" i="1"/>
  <c r="P657" i="1"/>
  <c r="Q657" i="1"/>
  <c r="K657" i="1"/>
  <c r="I657" i="1"/>
  <c r="D657" i="1"/>
  <c r="E657" i="1"/>
  <c r="F657" i="1" s="1"/>
  <c r="G657" i="1" s="1"/>
  <c r="H657" i="1" s="1"/>
  <c r="S657" i="1"/>
  <c r="B657" i="1"/>
  <c r="C657" i="1" s="1"/>
  <c r="AY658" i="1" l="1"/>
  <c r="BA658" i="1"/>
  <c r="O657" i="1"/>
  <c r="E289" i="1"/>
  <c r="L658" i="1"/>
  <c r="R658" i="1"/>
  <c r="D658" i="1"/>
  <c r="S658" i="1"/>
  <c r="B658" i="1"/>
  <c r="C658" i="1" s="1"/>
  <c r="M658" i="1"/>
  <c r="N658" i="1" s="1"/>
  <c r="E658" i="1"/>
  <c r="F658" i="1" s="1"/>
  <c r="G658" i="1" s="1"/>
  <c r="Q658" i="1"/>
  <c r="I658" i="1"/>
  <c r="P658" i="1"/>
  <c r="K658" i="1"/>
  <c r="AY659" i="1" l="1"/>
  <c r="BA659" i="1"/>
  <c r="O658" i="1"/>
  <c r="H658" i="1"/>
  <c r="E290" i="1"/>
  <c r="K659" i="1"/>
  <c r="M659" i="1"/>
  <c r="N659" i="1" s="1"/>
  <c r="D659" i="1"/>
  <c r="O659" i="1" s="1"/>
  <c r="L659" i="1"/>
  <c r="R659" i="1"/>
  <c r="B659" i="1"/>
  <c r="C659" i="1" s="1"/>
  <c r="S659" i="1"/>
  <c r="I659" i="1"/>
  <c r="P659" i="1"/>
  <c r="E659" i="1"/>
  <c r="F659" i="1" s="1"/>
  <c r="G659" i="1" s="1"/>
  <c r="H659" i="1" s="1"/>
  <c r="Q659" i="1"/>
  <c r="AY660" i="1" l="1"/>
  <c r="BA660" i="1"/>
  <c r="E291" i="1"/>
  <c r="B660" i="1"/>
  <c r="C660" i="1" s="1"/>
  <c r="E660" i="1"/>
  <c r="F660" i="1" s="1"/>
  <c r="G660" i="1" s="1"/>
  <c r="H660" i="1" s="1"/>
  <c r="M660" i="1"/>
  <c r="N660" i="1" s="1"/>
  <c r="R660" i="1"/>
  <c r="D660" i="1"/>
  <c r="K660" i="1"/>
  <c r="I660" i="1"/>
  <c r="L660" i="1"/>
  <c r="P660" i="1"/>
  <c r="S660" i="1"/>
  <c r="Q660" i="1"/>
  <c r="O660" i="1" l="1"/>
  <c r="AY661" i="1"/>
  <c r="BA661" i="1"/>
  <c r="E292" i="1"/>
  <c r="I661" i="1"/>
  <c r="L661" i="1"/>
  <c r="Q661" i="1"/>
  <c r="P661" i="1"/>
  <c r="E661" i="1"/>
  <c r="F661" i="1" s="1"/>
  <c r="G661" i="1" s="1"/>
  <c r="H661" i="1" s="1"/>
  <c r="M661" i="1"/>
  <c r="N661" i="1" s="1"/>
  <c r="S661" i="1"/>
  <c r="D661" i="1"/>
  <c r="R661" i="1"/>
  <c r="K661" i="1"/>
  <c r="B661" i="1"/>
  <c r="C661" i="1" s="1"/>
  <c r="AY662" i="1" l="1"/>
  <c r="BA662" i="1"/>
  <c r="O661" i="1"/>
  <c r="E293" i="1"/>
  <c r="B662" i="1"/>
  <c r="C662" i="1" s="1"/>
  <c r="S662" i="1"/>
  <c r="L662" i="1"/>
  <c r="P662" i="1"/>
  <c r="Q662" i="1"/>
  <c r="K662" i="1"/>
  <c r="M662" i="1"/>
  <c r="N662" i="1" s="1"/>
  <c r="E662" i="1"/>
  <c r="F662" i="1" s="1"/>
  <c r="G662" i="1" s="1"/>
  <c r="H662" i="1" s="1"/>
  <c r="I662" i="1"/>
  <c r="D662" i="1"/>
  <c r="R662" i="1"/>
  <c r="AY663" i="1" l="1"/>
  <c r="BA663" i="1"/>
  <c r="O662" i="1"/>
  <c r="E294" i="1"/>
  <c r="B663" i="1"/>
  <c r="C663" i="1" s="1"/>
  <c r="P663" i="1"/>
  <c r="Q663" i="1"/>
  <c r="R663" i="1"/>
  <c r="S663" i="1"/>
  <c r="D663" i="1"/>
  <c r="K663" i="1"/>
  <c r="E663" i="1"/>
  <c r="F663" i="1" s="1"/>
  <c r="G663" i="1" s="1"/>
  <c r="H663" i="1" s="1"/>
  <c r="I663" i="1"/>
  <c r="L663" i="1"/>
  <c r="M663" i="1"/>
  <c r="N663" i="1" s="1"/>
  <c r="AY664" i="1" l="1"/>
  <c r="BA664" i="1"/>
  <c r="O663" i="1"/>
  <c r="E295" i="1"/>
  <c r="D664" i="1"/>
  <c r="L664" i="1"/>
  <c r="M664" i="1"/>
  <c r="N664" i="1" s="1"/>
  <c r="O664" i="1" s="1"/>
  <c r="I664" i="1"/>
  <c r="E664" i="1"/>
  <c r="F664" i="1" s="1"/>
  <c r="G664" i="1" s="1"/>
  <c r="H664" i="1" s="1"/>
  <c r="K664" i="1"/>
  <c r="S664" i="1"/>
  <c r="P664" i="1"/>
  <c r="Q664" i="1"/>
  <c r="R664" i="1"/>
  <c r="B664" i="1"/>
  <c r="C664" i="1" s="1"/>
  <c r="AY665" i="1" l="1"/>
  <c r="BA665" i="1"/>
  <c r="E296" i="1"/>
  <c r="S665" i="1"/>
  <c r="R665" i="1"/>
  <c r="P665" i="1"/>
  <c r="K665" i="1"/>
  <c r="M665" i="1"/>
  <c r="N665" i="1" s="1"/>
  <c r="L665" i="1"/>
  <c r="E665" i="1"/>
  <c r="F665" i="1" s="1"/>
  <c r="G665" i="1" s="1"/>
  <c r="I665" i="1"/>
  <c r="D665" i="1"/>
  <c r="B665" i="1"/>
  <c r="C665" i="1" s="1"/>
  <c r="Q665" i="1"/>
  <c r="AY666" i="1" l="1"/>
  <c r="BA666" i="1"/>
  <c r="O665" i="1"/>
  <c r="H665" i="1"/>
  <c r="E297" i="1"/>
  <c r="Q666" i="1"/>
  <c r="M666" i="1"/>
  <c r="N666" i="1" s="1"/>
  <c r="I666" i="1"/>
  <c r="L666" i="1"/>
  <c r="P666" i="1"/>
  <c r="S666" i="1"/>
  <c r="E666" i="1"/>
  <c r="F666" i="1" s="1"/>
  <c r="G666" i="1" s="1"/>
  <c r="K666" i="1"/>
  <c r="R666" i="1"/>
  <c r="D666" i="1"/>
  <c r="O666" i="1" s="1"/>
  <c r="B666" i="1"/>
  <c r="C666" i="1" s="1"/>
  <c r="AY667" i="1" l="1"/>
  <c r="BA667" i="1"/>
  <c r="H666" i="1"/>
  <c r="E298" i="1"/>
  <c r="S667" i="1"/>
  <c r="P667" i="1"/>
  <c r="M667" i="1"/>
  <c r="N667" i="1" s="1"/>
  <c r="D667" i="1"/>
  <c r="L667" i="1"/>
  <c r="R667" i="1"/>
  <c r="B667" i="1"/>
  <c r="C667" i="1" s="1"/>
  <c r="Q667" i="1"/>
  <c r="I667" i="1"/>
  <c r="E667" i="1"/>
  <c r="F667" i="1" s="1"/>
  <c r="G667" i="1" s="1"/>
  <c r="H667" i="1" s="1"/>
  <c r="K667" i="1"/>
  <c r="AY668" i="1" l="1"/>
  <c r="BA668" i="1"/>
  <c r="O667" i="1"/>
  <c r="E299" i="1"/>
  <c r="K668" i="1"/>
  <c r="S668" i="1"/>
  <c r="R668" i="1"/>
  <c r="D668" i="1"/>
  <c r="I668" i="1"/>
  <c r="P668" i="1"/>
  <c r="L668" i="1"/>
  <c r="M668" i="1"/>
  <c r="N668" i="1" s="1"/>
  <c r="B668" i="1"/>
  <c r="C668" i="1" s="1"/>
  <c r="Q668" i="1"/>
  <c r="E668" i="1"/>
  <c r="F668" i="1" s="1"/>
  <c r="G668" i="1" s="1"/>
  <c r="H668" i="1" s="1"/>
  <c r="AY669" i="1" l="1"/>
  <c r="BA669" i="1"/>
  <c r="O668" i="1"/>
  <c r="E300" i="1"/>
  <c r="L669" i="1"/>
  <c r="D669" i="1"/>
  <c r="R669" i="1"/>
  <c r="I669" i="1"/>
  <c r="K669" i="1"/>
  <c r="S669" i="1"/>
  <c r="P669" i="1"/>
  <c r="E669" i="1"/>
  <c r="F669" i="1" s="1"/>
  <c r="G669" i="1" s="1"/>
  <c r="H669" i="1" s="1"/>
  <c r="M669" i="1"/>
  <c r="N669" i="1" s="1"/>
  <c r="B669" i="1"/>
  <c r="C669" i="1" s="1"/>
  <c r="Q669" i="1"/>
  <c r="AY670" i="1" l="1"/>
  <c r="BA670" i="1"/>
  <c r="O669" i="1"/>
  <c r="E301" i="1"/>
  <c r="I670" i="1"/>
  <c r="K670" i="1"/>
  <c r="B670" i="1"/>
  <c r="C670" i="1" s="1"/>
  <c r="L670" i="1"/>
  <c r="S670" i="1"/>
  <c r="D670" i="1"/>
  <c r="E670" i="1"/>
  <c r="F670" i="1" s="1"/>
  <c r="G670" i="1" s="1"/>
  <c r="H670" i="1" s="1"/>
  <c r="M670" i="1"/>
  <c r="N670" i="1" s="1"/>
  <c r="Q670" i="1"/>
  <c r="P670" i="1"/>
  <c r="R670" i="1"/>
  <c r="AY671" i="1" l="1"/>
  <c r="BA671" i="1"/>
  <c r="O670" i="1"/>
  <c r="E302" i="1"/>
  <c r="S671" i="1"/>
  <c r="L671" i="1"/>
  <c r="P671" i="1"/>
  <c r="M671" i="1"/>
  <c r="N671" i="1" s="1"/>
  <c r="B671" i="1"/>
  <c r="C671" i="1" s="1"/>
  <c r="I671" i="1"/>
  <c r="R671" i="1"/>
  <c r="Q671" i="1"/>
  <c r="D671" i="1"/>
  <c r="E671" i="1"/>
  <c r="F671" i="1" s="1"/>
  <c r="G671" i="1" s="1"/>
  <c r="K671" i="1"/>
  <c r="AY672" i="1" l="1"/>
  <c r="BA672" i="1"/>
  <c r="O671" i="1"/>
  <c r="H671" i="1"/>
  <c r="E303" i="1"/>
  <c r="B672" i="1"/>
  <c r="C672" i="1" s="1"/>
  <c r="S672" i="1"/>
  <c r="D672" i="1"/>
  <c r="O672" i="1" s="1"/>
  <c r="K672" i="1"/>
  <c r="Q672" i="1"/>
  <c r="R672" i="1"/>
  <c r="P672" i="1"/>
  <c r="M672" i="1"/>
  <c r="N672" i="1" s="1"/>
  <c r="I672" i="1"/>
  <c r="E672" i="1"/>
  <c r="F672" i="1" s="1"/>
  <c r="G672" i="1" s="1"/>
  <c r="H672" i="1" s="1"/>
  <c r="L672" i="1"/>
  <c r="AY673" i="1" l="1"/>
  <c r="BA673" i="1"/>
  <c r="E304" i="1"/>
  <c r="K673" i="1"/>
  <c r="L673" i="1"/>
  <c r="I673" i="1"/>
  <c r="Q673" i="1"/>
  <c r="E673" i="1"/>
  <c r="F673" i="1" s="1"/>
  <c r="G673" i="1" s="1"/>
  <c r="H673" i="1" s="1"/>
  <c r="M673" i="1"/>
  <c r="N673" i="1" s="1"/>
  <c r="D673" i="1"/>
  <c r="R673" i="1"/>
  <c r="B673" i="1"/>
  <c r="C673" i="1" s="1"/>
  <c r="P673" i="1"/>
  <c r="S673" i="1"/>
  <c r="AY674" i="1" l="1"/>
  <c r="BA674" i="1"/>
  <c r="O673" i="1"/>
  <c r="E305" i="1"/>
  <c r="I674" i="1"/>
  <c r="D674" i="1"/>
  <c r="Q674" i="1"/>
  <c r="B674" i="1"/>
  <c r="C674" i="1" s="1"/>
  <c r="K674" i="1"/>
  <c r="P674" i="1"/>
  <c r="S674" i="1"/>
  <c r="M674" i="1"/>
  <c r="N674" i="1" s="1"/>
  <c r="L674" i="1"/>
  <c r="E674" i="1"/>
  <c r="F674" i="1" s="1"/>
  <c r="G674" i="1" s="1"/>
  <c r="H674" i="1" s="1"/>
  <c r="R674" i="1"/>
  <c r="AY675" i="1" l="1"/>
  <c r="BA675" i="1"/>
  <c r="O674" i="1"/>
  <c r="E306" i="1"/>
  <c r="I675" i="1"/>
  <c r="M675" i="1"/>
  <c r="N675" i="1" s="1"/>
  <c r="R675" i="1"/>
  <c r="K675" i="1"/>
  <c r="E675" i="1"/>
  <c r="F675" i="1" s="1"/>
  <c r="G675" i="1" s="1"/>
  <c r="H675" i="1" s="1"/>
  <c r="Q675" i="1"/>
  <c r="P675" i="1"/>
  <c r="S675" i="1"/>
  <c r="B675" i="1"/>
  <c r="C675" i="1" s="1"/>
  <c r="D675" i="1"/>
  <c r="L675" i="1"/>
  <c r="O675" i="1" l="1"/>
  <c r="AY676" i="1"/>
  <c r="BA676" i="1"/>
  <c r="E307" i="1"/>
  <c r="I676" i="1"/>
  <c r="B676" i="1"/>
  <c r="C676" i="1" s="1"/>
  <c r="E676" i="1"/>
  <c r="F676" i="1" s="1"/>
  <c r="G676" i="1" s="1"/>
  <c r="H676" i="1" s="1"/>
  <c r="S676" i="1"/>
  <c r="M676" i="1"/>
  <c r="N676" i="1" s="1"/>
  <c r="D676" i="1"/>
  <c r="L676" i="1"/>
  <c r="K676" i="1"/>
  <c r="Q676" i="1"/>
  <c r="R676" i="1"/>
  <c r="P676" i="1"/>
  <c r="AY677" i="1" l="1"/>
  <c r="BA677" i="1"/>
  <c r="O676" i="1"/>
  <c r="E308" i="1"/>
  <c r="L677" i="1"/>
  <c r="B677" i="1"/>
  <c r="C677" i="1" s="1"/>
  <c r="D677" i="1"/>
  <c r="I677" i="1"/>
  <c r="Q677" i="1"/>
  <c r="P677" i="1"/>
  <c r="E677" i="1"/>
  <c r="F677" i="1" s="1"/>
  <c r="G677" i="1" s="1"/>
  <c r="M677" i="1"/>
  <c r="N677" i="1" s="1"/>
  <c r="R677" i="1"/>
  <c r="S677" i="1"/>
  <c r="K677" i="1"/>
  <c r="AY678" i="1" l="1"/>
  <c r="BA678" i="1"/>
  <c r="O677" i="1"/>
  <c r="H677" i="1"/>
  <c r="E309" i="1"/>
  <c r="B678" i="1"/>
  <c r="C678" i="1" s="1"/>
  <c r="L678" i="1"/>
  <c r="Q678" i="1"/>
  <c r="I678" i="1"/>
  <c r="E678" i="1"/>
  <c r="F678" i="1" s="1"/>
  <c r="G678" i="1" s="1"/>
  <c r="H678" i="1" s="1"/>
  <c r="S678" i="1"/>
  <c r="P678" i="1"/>
  <c r="M678" i="1"/>
  <c r="N678" i="1" s="1"/>
  <c r="D678" i="1"/>
  <c r="O678" i="1" s="1"/>
  <c r="R678" i="1"/>
  <c r="K678" i="1"/>
  <c r="AY679" i="1" l="1"/>
  <c r="BA679" i="1"/>
  <c r="E310" i="1"/>
  <c r="I679" i="1"/>
  <c r="L679" i="1"/>
  <c r="Q679" i="1"/>
  <c r="E679" i="1"/>
  <c r="F679" i="1" s="1"/>
  <c r="G679" i="1" s="1"/>
  <c r="H679" i="1" s="1"/>
  <c r="S679" i="1"/>
  <c r="P679" i="1"/>
  <c r="R679" i="1"/>
  <c r="B679" i="1"/>
  <c r="C679" i="1" s="1"/>
  <c r="M679" i="1"/>
  <c r="N679" i="1" s="1"/>
  <c r="D679" i="1"/>
  <c r="K679" i="1"/>
  <c r="AY680" i="1" l="1"/>
  <c r="BA680" i="1"/>
  <c r="O679" i="1"/>
  <c r="E311" i="1"/>
  <c r="L680" i="1"/>
  <c r="K680" i="1"/>
  <c r="Q680" i="1"/>
  <c r="S680" i="1"/>
  <c r="B680" i="1"/>
  <c r="C680" i="1" s="1"/>
  <c r="I680" i="1"/>
  <c r="R680" i="1"/>
  <c r="D680" i="1"/>
  <c r="P680" i="1"/>
  <c r="M680" i="1"/>
  <c r="N680" i="1" s="1"/>
  <c r="E680" i="1"/>
  <c r="F680" i="1" s="1"/>
  <c r="G680" i="1" s="1"/>
  <c r="H680" i="1" s="1"/>
  <c r="AY681" i="1" l="1"/>
  <c r="BA681" i="1"/>
  <c r="O680" i="1"/>
  <c r="E312" i="1"/>
  <c r="K681" i="1"/>
  <c r="R681" i="1"/>
  <c r="I681" i="1"/>
  <c r="P681" i="1"/>
  <c r="S681" i="1"/>
  <c r="Q681" i="1"/>
  <c r="M681" i="1"/>
  <c r="N681" i="1" s="1"/>
  <c r="B681" i="1"/>
  <c r="C681" i="1" s="1"/>
  <c r="L681" i="1"/>
  <c r="E681" i="1"/>
  <c r="F681" i="1" s="1"/>
  <c r="G681" i="1" s="1"/>
  <c r="H681" i="1" s="1"/>
  <c r="D681" i="1"/>
  <c r="AY682" i="1" l="1"/>
  <c r="BA682" i="1"/>
  <c r="O681" i="1"/>
  <c r="E313" i="1"/>
  <c r="R682" i="1"/>
  <c r="M682" i="1"/>
  <c r="N682" i="1" s="1"/>
  <c r="S682" i="1"/>
  <c r="E682" i="1"/>
  <c r="F682" i="1" s="1"/>
  <c r="G682" i="1" s="1"/>
  <c r="H682" i="1" s="1"/>
  <c r="L682" i="1"/>
  <c r="Q682" i="1"/>
  <c r="I682" i="1"/>
  <c r="B682" i="1"/>
  <c r="C682" i="1" s="1"/>
  <c r="D682" i="1"/>
  <c r="P682" i="1"/>
  <c r="K682" i="1"/>
  <c r="O682" i="1"/>
  <c r="AY683" i="1" l="1"/>
  <c r="BA683" i="1"/>
  <c r="E314" i="1"/>
  <c r="Q683" i="1"/>
  <c r="L683" i="1"/>
  <c r="R683" i="1"/>
  <c r="P683" i="1"/>
  <c r="B683" i="1"/>
  <c r="C683" i="1" s="1"/>
  <c r="S683" i="1"/>
  <c r="I683" i="1"/>
  <c r="D683" i="1"/>
  <c r="E683" i="1"/>
  <c r="F683" i="1" s="1"/>
  <c r="G683" i="1" s="1"/>
  <c r="H683" i="1" s="1"/>
  <c r="K683" i="1"/>
  <c r="M683" i="1"/>
  <c r="N683" i="1" s="1"/>
  <c r="AY684" i="1" l="1"/>
  <c r="BA684" i="1"/>
  <c r="O683" i="1"/>
  <c r="E315" i="1"/>
  <c r="S684" i="1"/>
  <c r="B684" i="1"/>
  <c r="C684" i="1" s="1"/>
  <c r="Q684" i="1"/>
  <c r="L684" i="1"/>
  <c r="M684" i="1"/>
  <c r="N684" i="1" s="1"/>
  <c r="E684" i="1"/>
  <c r="F684" i="1" s="1"/>
  <c r="G684" i="1" s="1"/>
  <c r="H684" i="1" s="1"/>
  <c r="R684" i="1"/>
  <c r="K684" i="1"/>
  <c r="P684" i="1"/>
  <c r="I684" i="1"/>
  <c r="D684" i="1"/>
  <c r="AY685" i="1" l="1"/>
  <c r="BA685" i="1"/>
  <c r="O684" i="1"/>
  <c r="E316" i="1"/>
  <c r="P685" i="1"/>
  <c r="L685" i="1"/>
  <c r="M685" i="1"/>
  <c r="N685" i="1" s="1"/>
  <c r="I685" i="1"/>
  <c r="R685" i="1"/>
  <c r="Q685" i="1"/>
  <c r="S685" i="1"/>
  <c r="E685" i="1"/>
  <c r="F685" i="1" s="1"/>
  <c r="G685" i="1" s="1"/>
  <c r="H685" i="1" s="1"/>
  <c r="K685" i="1"/>
  <c r="D685" i="1"/>
  <c r="B685" i="1"/>
  <c r="C685" i="1" s="1"/>
  <c r="O685" i="1" l="1"/>
  <c r="AY686" i="1"/>
  <c r="BA686" i="1"/>
  <c r="E317" i="1"/>
  <c r="I686" i="1"/>
  <c r="E686" i="1"/>
  <c r="F686" i="1" s="1"/>
  <c r="G686" i="1" s="1"/>
  <c r="H686" i="1" s="1"/>
  <c r="S686" i="1"/>
  <c r="D686" i="1"/>
  <c r="Q686" i="1"/>
  <c r="L686" i="1"/>
  <c r="R686" i="1"/>
  <c r="K686" i="1"/>
  <c r="P686" i="1"/>
  <c r="M686" i="1"/>
  <c r="N686" i="1" s="1"/>
  <c r="B686" i="1"/>
  <c r="C686" i="1" s="1"/>
  <c r="AY687" i="1" l="1"/>
  <c r="BA687" i="1"/>
  <c r="O686" i="1"/>
  <c r="E318" i="1"/>
  <c r="P687" i="1"/>
  <c r="R687" i="1"/>
  <c r="S687" i="1"/>
  <c r="E687" i="1"/>
  <c r="F687" i="1" s="1"/>
  <c r="G687" i="1" s="1"/>
  <c r="H687" i="1" s="1"/>
  <c r="K687" i="1"/>
  <c r="M687" i="1"/>
  <c r="N687" i="1" s="1"/>
  <c r="B687" i="1"/>
  <c r="C687" i="1" s="1"/>
  <c r="I687" i="1"/>
  <c r="D687" i="1"/>
  <c r="L687" i="1"/>
  <c r="Q687" i="1"/>
  <c r="AY688" i="1" l="1"/>
  <c r="BA688" i="1"/>
  <c r="O687" i="1"/>
  <c r="E319" i="1"/>
  <c r="M688" i="1"/>
  <c r="N688" i="1" s="1"/>
  <c r="K688" i="1"/>
  <c r="R688" i="1"/>
  <c r="P688" i="1"/>
  <c r="I688" i="1"/>
  <c r="L688" i="1"/>
  <c r="S688" i="1"/>
  <c r="B688" i="1"/>
  <c r="C688" i="1" s="1"/>
  <c r="Q688" i="1"/>
  <c r="D688" i="1"/>
  <c r="E688" i="1"/>
  <c r="F688" i="1" s="1"/>
  <c r="G688" i="1" s="1"/>
  <c r="H688" i="1" s="1"/>
  <c r="O688" i="1"/>
  <c r="AY689" i="1" l="1"/>
  <c r="BA689" i="1"/>
  <c r="E320" i="1"/>
  <c r="I689" i="1"/>
  <c r="K689" i="1"/>
  <c r="P689" i="1"/>
  <c r="M689" i="1"/>
  <c r="N689" i="1" s="1"/>
  <c r="B689" i="1"/>
  <c r="C689" i="1" s="1"/>
  <c r="R689" i="1"/>
  <c r="D689" i="1"/>
  <c r="Q689" i="1"/>
  <c r="L689" i="1"/>
  <c r="S689" i="1"/>
  <c r="E689" i="1"/>
  <c r="F689" i="1" s="1"/>
  <c r="G689" i="1" s="1"/>
  <c r="AY690" i="1" l="1"/>
  <c r="BA690" i="1"/>
  <c r="O689" i="1"/>
  <c r="H689" i="1"/>
  <c r="E321" i="1"/>
  <c r="P690" i="1"/>
  <c r="L690" i="1"/>
  <c r="R690" i="1"/>
  <c r="Q690" i="1"/>
  <c r="E690" i="1"/>
  <c r="F690" i="1" s="1"/>
  <c r="G690" i="1" s="1"/>
  <c r="K690" i="1"/>
  <c r="S690" i="1"/>
  <c r="I690" i="1"/>
  <c r="D690" i="1"/>
  <c r="B690" i="1"/>
  <c r="C690" i="1" s="1"/>
  <c r="M690" i="1"/>
  <c r="N690" i="1" s="1"/>
  <c r="O690" i="1" s="1"/>
  <c r="AY691" i="1" l="1"/>
  <c r="BA691" i="1"/>
  <c r="H690" i="1"/>
  <c r="E322" i="1"/>
  <c r="I691" i="1"/>
  <c r="L691" i="1"/>
  <c r="B691" i="1"/>
  <c r="C691" i="1" s="1"/>
  <c r="K691" i="1"/>
  <c r="E691" i="1"/>
  <c r="F691" i="1" s="1"/>
  <c r="G691" i="1" s="1"/>
  <c r="H691" i="1" s="1"/>
  <c r="Q691" i="1"/>
  <c r="R691" i="1"/>
  <c r="D691" i="1"/>
  <c r="M691" i="1"/>
  <c r="N691" i="1" s="1"/>
  <c r="S691" i="1"/>
  <c r="P691" i="1"/>
  <c r="O691" i="1"/>
  <c r="AY692" i="1" l="1"/>
  <c r="BA692" i="1"/>
  <c r="E323" i="1"/>
  <c r="B692" i="1"/>
  <c r="C692" i="1" s="1"/>
  <c r="D692" i="1"/>
  <c r="P692" i="1"/>
  <c r="R692" i="1"/>
  <c r="I692" i="1"/>
  <c r="M692" i="1"/>
  <c r="N692" i="1" s="1"/>
  <c r="K692" i="1"/>
  <c r="Q692" i="1"/>
  <c r="E692" i="1"/>
  <c r="F692" i="1" s="1"/>
  <c r="G692" i="1" s="1"/>
  <c r="H692" i="1" s="1"/>
  <c r="L692" i="1"/>
  <c r="S692" i="1"/>
  <c r="AY693" i="1" l="1"/>
  <c r="BA693" i="1"/>
  <c r="O692" i="1"/>
  <c r="E324" i="1"/>
  <c r="Q693" i="1"/>
  <c r="M693" i="1"/>
  <c r="N693" i="1" s="1"/>
  <c r="B693" i="1"/>
  <c r="C693" i="1" s="1"/>
  <c r="K693" i="1"/>
  <c r="L693" i="1"/>
  <c r="P693" i="1"/>
  <c r="D693" i="1"/>
  <c r="R693" i="1"/>
  <c r="S693" i="1"/>
  <c r="I693" i="1"/>
  <c r="E693" i="1"/>
  <c r="F693" i="1" s="1"/>
  <c r="G693" i="1" s="1"/>
  <c r="H693" i="1" s="1"/>
  <c r="AY694" i="1" l="1"/>
  <c r="BA694" i="1"/>
  <c r="O693" i="1"/>
  <c r="E325" i="1"/>
  <c r="B694" i="1"/>
  <c r="C694" i="1" s="1"/>
  <c r="L694" i="1"/>
  <c r="P694" i="1"/>
  <c r="E694" i="1"/>
  <c r="F694" i="1" s="1"/>
  <c r="G694" i="1" s="1"/>
  <c r="H694" i="1" s="1"/>
  <c r="S694" i="1"/>
  <c r="K694" i="1"/>
  <c r="R694" i="1"/>
  <c r="D694" i="1"/>
  <c r="M694" i="1"/>
  <c r="N694" i="1" s="1"/>
  <c r="I694" i="1"/>
  <c r="Q694" i="1"/>
  <c r="AY695" i="1" l="1"/>
  <c r="BA695" i="1"/>
  <c r="O694" i="1"/>
  <c r="E326" i="1"/>
  <c r="L695" i="1"/>
  <c r="K695" i="1"/>
  <c r="E695" i="1"/>
  <c r="F695" i="1" s="1"/>
  <c r="G695" i="1" s="1"/>
  <c r="H695" i="1" s="1"/>
  <c r="B695" i="1"/>
  <c r="C695" i="1" s="1"/>
  <c r="D695" i="1"/>
  <c r="R695" i="1"/>
  <c r="S695" i="1"/>
  <c r="I695" i="1"/>
  <c r="Q695" i="1"/>
  <c r="M695" i="1"/>
  <c r="N695" i="1" s="1"/>
  <c r="P695" i="1"/>
  <c r="AY696" i="1" l="1"/>
  <c r="BA696" i="1"/>
  <c r="O695" i="1"/>
  <c r="E327" i="1"/>
  <c r="M696" i="1"/>
  <c r="N696" i="1" s="1"/>
  <c r="E696" i="1"/>
  <c r="F696" i="1" s="1"/>
  <c r="G696" i="1" s="1"/>
  <c r="H696" i="1" s="1"/>
  <c r="B696" i="1"/>
  <c r="C696" i="1" s="1"/>
  <c r="D696" i="1"/>
  <c r="O696" i="1" s="1"/>
  <c r="I696" i="1"/>
  <c r="L696" i="1"/>
  <c r="R696" i="1"/>
  <c r="P696" i="1"/>
  <c r="Q696" i="1"/>
  <c r="K696" i="1"/>
  <c r="S696" i="1"/>
  <c r="AY697" i="1" l="1"/>
  <c r="BA697" i="1"/>
  <c r="E328" i="1"/>
  <c r="B697" i="1"/>
  <c r="C697" i="1" s="1"/>
  <c r="D697" i="1"/>
  <c r="E697" i="1"/>
  <c r="F697" i="1" s="1"/>
  <c r="G697" i="1" s="1"/>
  <c r="H697" i="1" s="1"/>
  <c r="M697" i="1"/>
  <c r="N697" i="1" s="1"/>
  <c r="O697" i="1" s="1"/>
  <c r="K697" i="1"/>
  <c r="P697" i="1"/>
  <c r="S697" i="1"/>
  <c r="R697" i="1"/>
  <c r="I697" i="1"/>
  <c r="Q697" i="1"/>
  <c r="L697" i="1"/>
  <c r="AY698" i="1" l="1"/>
  <c r="BA698" i="1"/>
  <c r="E329" i="1"/>
  <c r="K698" i="1"/>
  <c r="M698" i="1"/>
  <c r="N698" i="1" s="1"/>
  <c r="D698" i="1"/>
  <c r="L698" i="1"/>
  <c r="S698" i="1"/>
  <c r="E698" i="1"/>
  <c r="F698" i="1" s="1"/>
  <c r="G698" i="1" s="1"/>
  <c r="H698" i="1" s="1"/>
  <c r="Q698" i="1"/>
  <c r="B698" i="1"/>
  <c r="C698" i="1" s="1"/>
  <c r="P698" i="1"/>
  <c r="I698" i="1"/>
  <c r="R698" i="1"/>
  <c r="AY699" i="1" l="1"/>
  <c r="BA699" i="1"/>
  <c r="O698" i="1"/>
  <c r="E330" i="1"/>
  <c r="B699" i="1"/>
  <c r="C699" i="1" s="1"/>
  <c r="D699" i="1"/>
  <c r="E699" i="1"/>
  <c r="F699" i="1" s="1"/>
  <c r="G699" i="1" s="1"/>
  <c r="H699" i="1" s="1"/>
  <c r="R699" i="1"/>
  <c r="I699" i="1"/>
  <c r="S699" i="1"/>
  <c r="K699" i="1"/>
  <c r="P699" i="1"/>
  <c r="M699" i="1"/>
  <c r="N699" i="1" s="1"/>
  <c r="L699" i="1"/>
  <c r="Q699" i="1"/>
  <c r="AY700" i="1" l="1"/>
  <c r="BA700" i="1"/>
  <c r="O699" i="1"/>
  <c r="E331" i="1"/>
  <c r="K700" i="1"/>
  <c r="Q700" i="1"/>
  <c r="P700" i="1"/>
  <c r="I700" i="1"/>
  <c r="E700" i="1"/>
  <c r="F700" i="1" s="1"/>
  <c r="G700" i="1" s="1"/>
  <c r="H700" i="1" s="1"/>
  <c r="R700" i="1"/>
  <c r="M700" i="1"/>
  <c r="N700" i="1" s="1"/>
  <c r="D700" i="1"/>
  <c r="L700" i="1"/>
  <c r="S700" i="1"/>
  <c r="B700" i="1"/>
  <c r="C700" i="1" s="1"/>
  <c r="AY701" i="1" l="1"/>
  <c r="BA701" i="1"/>
  <c r="O700" i="1"/>
  <c r="E332" i="1"/>
  <c r="R701" i="1"/>
  <c r="E701" i="1"/>
  <c r="F701" i="1" s="1"/>
  <c r="G701" i="1" s="1"/>
  <c r="H701" i="1" s="1"/>
  <c r="D701" i="1"/>
  <c r="P701" i="1"/>
  <c r="I701" i="1"/>
  <c r="K701" i="1"/>
  <c r="B701" i="1"/>
  <c r="C701" i="1" s="1"/>
  <c r="Q701" i="1"/>
  <c r="M701" i="1"/>
  <c r="N701" i="1" s="1"/>
  <c r="L701" i="1"/>
  <c r="S701" i="1"/>
  <c r="AY702" i="1" l="1"/>
  <c r="BA702" i="1"/>
  <c r="O701" i="1"/>
  <c r="E333" i="1"/>
  <c r="L702" i="1"/>
  <c r="Q702" i="1"/>
  <c r="R702" i="1"/>
  <c r="B702" i="1"/>
  <c r="C702" i="1" s="1"/>
  <c r="P702" i="1"/>
  <c r="I702" i="1"/>
  <c r="D702" i="1"/>
  <c r="M702" i="1"/>
  <c r="N702" i="1" s="1"/>
  <c r="E702" i="1"/>
  <c r="F702" i="1" s="1"/>
  <c r="G702" i="1" s="1"/>
  <c r="H702" i="1" s="1"/>
  <c r="S702" i="1"/>
  <c r="K702" i="1"/>
  <c r="AY703" i="1" l="1"/>
  <c r="BA703" i="1"/>
  <c r="O702" i="1"/>
  <c r="E334" i="1"/>
  <c r="R703" i="1"/>
  <c r="D703" i="1"/>
  <c r="K703" i="1"/>
  <c r="Q703" i="1"/>
  <c r="E703" i="1"/>
  <c r="F703" i="1" s="1"/>
  <c r="G703" i="1" s="1"/>
  <c r="H703" i="1" s="1"/>
  <c r="I703" i="1"/>
  <c r="P703" i="1"/>
  <c r="B703" i="1"/>
  <c r="C703" i="1" s="1"/>
  <c r="L703" i="1"/>
  <c r="S703" i="1"/>
  <c r="M703" i="1"/>
  <c r="N703" i="1" s="1"/>
  <c r="O703" i="1" s="1"/>
  <c r="AY704" i="1" l="1"/>
  <c r="BA704" i="1"/>
  <c r="E335" i="1"/>
  <c r="B704" i="1"/>
  <c r="C704" i="1" s="1"/>
  <c r="K704" i="1"/>
  <c r="R704" i="1"/>
  <c r="E704" i="1"/>
  <c r="F704" i="1" s="1"/>
  <c r="G704" i="1" s="1"/>
  <c r="H704" i="1" s="1"/>
  <c r="D704" i="1"/>
  <c r="P704" i="1"/>
  <c r="M704" i="1"/>
  <c r="N704" i="1" s="1"/>
  <c r="Q704" i="1"/>
  <c r="L704" i="1"/>
  <c r="I704" i="1"/>
  <c r="S704" i="1"/>
  <c r="AY705" i="1" l="1"/>
  <c r="BA705" i="1"/>
  <c r="O704" i="1"/>
  <c r="E336" i="1"/>
  <c r="R705" i="1"/>
  <c r="B705" i="1"/>
  <c r="C705" i="1" s="1"/>
  <c r="I705" i="1"/>
  <c r="L705" i="1"/>
  <c r="Q705" i="1"/>
  <c r="P705" i="1"/>
  <c r="S705" i="1"/>
  <c r="E705" i="1"/>
  <c r="F705" i="1" s="1"/>
  <c r="G705" i="1" s="1"/>
  <c r="H705" i="1" s="1"/>
  <c r="D705" i="1"/>
  <c r="K705" i="1"/>
  <c r="M705" i="1"/>
  <c r="N705" i="1" s="1"/>
  <c r="AY706" i="1" l="1"/>
  <c r="BA706" i="1"/>
  <c r="O705" i="1"/>
  <c r="E337" i="1"/>
  <c r="R706" i="1"/>
  <c r="S706" i="1"/>
  <c r="E706" i="1"/>
  <c r="F706" i="1" s="1"/>
  <c r="G706" i="1" s="1"/>
  <c r="H706" i="1" s="1"/>
  <c r="P706" i="1"/>
  <c r="I706" i="1"/>
  <c r="L706" i="1"/>
  <c r="Q706" i="1"/>
  <c r="B706" i="1"/>
  <c r="C706" i="1" s="1"/>
  <c r="K706" i="1"/>
  <c r="D706" i="1"/>
  <c r="M706" i="1"/>
  <c r="N706" i="1" s="1"/>
  <c r="AY707" i="1" l="1"/>
  <c r="BA707" i="1"/>
  <c r="O706" i="1"/>
  <c r="E338" i="1"/>
  <c r="K707" i="1"/>
  <c r="E707" i="1"/>
  <c r="F707" i="1" s="1"/>
  <c r="G707" i="1" s="1"/>
  <c r="H707" i="1" s="1"/>
  <c r="B707" i="1"/>
  <c r="C707" i="1" s="1"/>
  <c r="Q707" i="1"/>
  <c r="L707" i="1"/>
  <c r="D707" i="1"/>
  <c r="R707" i="1"/>
  <c r="P707" i="1"/>
  <c r="I707" i="1"/>
  <c r="S707" i="1"/>
  <c r="M707" i="1"/>
  <c r="N707" i="1" s="1"/>
  <c r="AY708" i="1" l="1"/>
  <c r="BA708" i="1"/>
  <c r="O707" i="1"/>
  <c r="E339" i="1"/>
  <c r="I708" i="1"/>
  <c r="P708" i="1"/>
  <c r="M708" i="1"/>
  <c r="N708" i="1" s="1"/>
  <c r="K708" i="1"/>
  <c r="B708" i="1"/>
  <c r="C708" i="1" s="1"/>
  <c r="D708" i="1"/>
  <c r="S708" i="1"/>
  <c r="L708" i="1"/>
  <c r="E708" i="1"/>
  <c r="F708" i="1" s="1"/>
  <c r="G708" i="1" s="1"/>
  <c r="H708" i="1" s="1"/>
  <c r="Q708" i="1"/>
  <c r="R708" i="1"/>
  <c r="AY709" i="1" l="1"/>
  <c r="BA709" i="1"/>
  <c r="O708" i="1"/>
  <c r="E340" i="1"/>
  <c r="R709" i="1"/>
  <c r="M709" i="1"/>
  <c r="N709" i="1" s="1"/>
  <c r="Q709" i="1"/>
  <c r="B709" i="1"/>
  <c r="C709" i="1" s="1"/>
  <c r="L709" i="1"/>
  <c r="K709" i="1"/>
  <c r="E709" i="1"/>
  <c r="F709" i="1" s="1"/>
  <c r="G709" i="1" s="1"/>
  <c r="H709" i="1" s="1"/>
  <c r="D709" i="1"/>
  <c r="P709" i="1"/>
  <c r="I709" i="1"/>
  <c r="S709" i="1"/>
  <c r="AY710" i="1" l="1"/>
  <c r="BA710" i="1"/>
  <c r="O709" i="1"/>
  <c r="E341" i="1"/>
  <c r="K710" i="1"/>
  <c r="E710" i="1"/>
  <c r="F710" i="1" s="1"/>
  <c r="G710" i="1" s="1"/>
  <c r="H710" i="1" s="1"/>
  <c r="Q710" i="1"/>
  <c r="L710" i="1"/>
  <c r="D710" i="1"/>
  <c r="B710" i="1"/>
  <c r="C710" i="1" s="1"/>
  <c r="I710" i="1"/>
  <c r="R710" i="1"/>
  <c r="S710" i="1"/>
  <c r="P710" i="1"/>
  <c r="M710" i="1"/>
  <c r="N710" i="1" s="1"/>
  <c r="AY711" i="1" l="1"/>
  <c r="BA711" i="1"/>
  <c r="O710" i="1"/>
  <c r="E342" i="1"/>
  <c r="E711" i="1"/>
  <c r="F711" i="1" s="1"/>
  <c r="G711" i="1" s="1"/>
  <c r="H711" i="1" s="1"/>
  <c r="Q711" i="1"/>
  <c r="S711" i="1"/>
  <c r="I711" i="1"/>
  <c r="D711" i="1"/>
  <c r="B711" i="1"/>
  <c r="C711" i="1" s="1"/>
  <c r="M711" i="1"/>
  <c r="N711" i="1" s="1"/>
  <c r="K711" i="1"/>
  <c r="P711" i="1"/>
  <c r="L711" i="1"/>
  <c r="R711" i="1"/>
  <c r="AY712" i="1" l="1"/>
  <c r="BA712" i="1"/>
  <c r="O711" i="1"/>
  <c r="E343" i="1"/>
  <c r="L712" i="1"/>
  <c r="Q712" i="1"/>
  <c r="I712" i="1"/>
  <c r="E712" i="1"/>
  <c r="F712" i="1" s="1"/>
  <c r="G712" i="1" s="1"/>
  <c r="H712" i="1" s="1"/>
  <c r="M712" i="1"/>
  <c r="N712" i="1" s="1"/>
  <c r="K712" i="1"/>
  <c r="D712" i="1"/>
  <c r="R712" i="1"/>
  <c r="S712" i="1"/>
  <c r="P712" i="1"/>
  <c r="B712" i="1"/>
  <c r="C712" i="1" s="1"/>
  <c r="AY713" i="1" l="1"/>
  <c r="BA713" i="1"/>
  <c r="O712" i="1"/>
  <c r="E344" i="1"/>
  <c r="I713" i="1"/>
  <c r="B713" i="1"/>
  <c r="C713" i="1" s="1"/>
  <c r="S713" i="1"/>
  <c r="R713" i="1"/>
  <c r="K713" i="1"/>
  <c r="Q713" i="1"/>
  <c r="L713" i="1"/>
  <c r="P713" i="1"/>
  <c r="E713" i="1"/>
  <c r="F713" i="1" s="1"/>
  <c r="G713" i="1" s="1"/>
  <c r="H713" i="1" s="1"/>
  <c r="D713" i="1"/>
  <c r="M713" i="1"/>
  <c r="N713" i="1" s="1"/>
  <c r="O713" i="1" s="1"/>
  <c r="AY714" i="1" l="1"/>
  <c r="BA714" i="1"/>
  <c r="E345" i="1"/>
  <c r="S714" i="1"/>
  <c r="E714" i="1"/>
  <c r="F714" i="1" s="1"/>
  <c r="G714" i="1" s="1"/>
  <c r="H714" i="1" s="1"/>
  <c r="R714" i="1"/>
  <c r="P714" i="1"/>
  <c r="I714" i="1"/>
  <c r="K714" i="1"/>
  <c r="Q714" i="1"/>
  <c r="L714" i="1"/>
  <c r="D714" i="1"/>
  <c r="M714" i="1"/>
  <c r="N714" i="1" s="1"/>
  <c r="B714" i="1"/>
  <c r="C714" i="1" s="1"/>
  <c r="AY715" i="1" l="1"/>
  <c r="BA715" i="1"/>
  <c r="O714" i="1"/>
  <c r="E346" i="1"/>
  <c r="L715" i="1"/>
  <c r="B715" i="1"/>
  <c r="C715" i="1" s="1"/>
  <c r="I715" i="1"/>
  <c r="R715" i="1"/>
  <c r="K715" i="1"/>
  <c r="P715" i="1"/>
  <c r="Q715" i="1"/>
  <c r="E715" i="1"/>
  <c r="F715" i="1" s="1"/>
  <c r="G715" i="1" s="1"/>
  <c r="H715" i="1" s="1"/>
  <c r="M715" i="1"/>
  <c r="N715" i="1" s="1"/>
  <c r="D715" i="1"/>
  <c r="S715" i="1"/>
  <c r="AY716" i="1" l="1"/>
  <c r="BA716" i="1"/>
  <c r="O715" i="1"/>
  <c r="E347" i="1"/>
  <c r="M716" i="1"/>
  <c r="N716" i="1" s="1"/>
  <c r="D716" i="1"/>
  <c r="Q716" i="1"/>
  <c r="S716" i="1"/>
  <c r="L716" i="1"/>
  <c r="K716" i="1"/>
  <c r="P716" i="1"/>
  <c r="E716" i="1"/>
  <c r="F716" i="1" s="1"/>
  <c r="G716" i="1" s="1"/>
  <c r="H716" i="1" s="1"/>
  <c r="R716" i="1"/>
  <c r="I716" i="1"/>
  <c r="B716" i="1"/>
  <c r="C716" i="1" s="1"/>
  <c r="AY717" i="1" l="1"/>
  <c r="BA717" i="1"/>
  <c r="O716" i="1"/>
  <c r="E348" i="1"/>
  <c r="Q717" i="1"/>
  <c r="P717" i="1"/>
  <c r="L717" i="1"/>
  <c r="S717" i="1"/>
  <c r="B717" i="1"/>
  <c r="C717" i="1" s="1"/>
  <c r="K717" i="1"/>
  <c r="R717" i="1"/>
  <c r="D717" i="1"/>
  <c r="E717" i="1"/>
  <c r="F717" i="1" s="1"/>
  <c r="G717" i="1" s="1"/>
  <c r="H717" i="1" s="1"/>
  <c r="I717" i="1"/>
  <c r="M717" i="1"/>
  <c r="N717" i="1" s="1"/>
  <c r="AY718" i="1" l="1"/>
  <c r="BA718" i="1"/>
  <c r="O717" i="1"/>
  <c r="E349" i="1"/>
  <c r="L718" i="1"/>
  <c r="B718" i="1"/>
  <c r="C718" i="1" s="1"/>
  <c r="R718" i="1"/>
  <c r="D718" i="1"/>
  <c r="I718" i="1"/>
  <c r="K718" i="1"/>
  <c r="Q718" i="1"/>
  <c r="M718" i="1"/>
  <c r="N718" i="1" s="1"/>
  <c r="P718" i="1"/>
  <c r="S718" i="1"/>
  <c r="E718" i="1"/>
  <c r="F718" i="1" s="1"/>
  <c r="G718" i="1" s="1"/>
  <c r="H718" i="1" s="1"/>
  <c r="AY719" i="1" l="1"/>
  <c r="BA719" i="1"/>
  <c r="O718" i="1"/>
  <c r="E350" i="1"/>
  <c r="K719" i="1"/>
  <c r="Q719" i="1"/>
  <c r="S719" i="1"/>
  <c r="I719" i="1"/>
  <c r="D719" i="1"/>
  <c r="M719" i="1"/>
  <c r="N719" i="1" s="1"/>
  <c r="R719" i="1"/>
  <c r="E719" i="1"/>
  <c r="F719" i="1" s="1"/>
  <c r="G719" i="1" s="1"/>
  <c r="L719" i="1"/>
  <c r="B719" i="1"/>
  <c r="C719" i="1" s="1"/>
  <c r="P719" i="1"/>
  <c r="AY720" i="1" l="1"/>
  <c r="BA720" i="1"/>
  <c r="O719" i="1"/>
  <c r="H719" i="1"/>
  <c r="E351" i="1"/>
  <c r="S720" i="1"/>
  <c r="E720" i="1"/>
  <c r="F720" i="1" s="1"/>
  <c r="G720" i="1" s="1"/>
  <c r="H720" i="1" s="1"/>
  <c r="B720" i="1"/>
  <c r="C720" i="1" s="1"/>
  <c r="Q720" i="1"/>
  <c r="R720" i="1"/>
  <c r="L720" i="1"/>
  <c r="I720" i="1"/>
  <c r="M720" i="1"/>
  <c r="N720" i="1" s="1"/>
  <c r="D720" i="1"/>
  <c r="O720" i="1" s="1"/>
  <c r="P720" i="1"/>
  <c r="K720" i="1"/>
  <c r="AY721" i="1" l="1"/>
  <c r="BA721" i="1"/>
  <c r="E352" i="1"/>
  <c r="Q721" i="1"/>
  <c r="L721" i="1"/>
  <c r="B721" i="1"/>
  <c r="C721" i="1" s="1"/>
  <c r="D721" i="1"/>
  <c r="P721" i="1"/>
  <c r="I721" i="1"/>
  <c r="K721" i="1"/>
  <c r="S721" i="1"/>
  <c r="E721" i="1"/>
  <c r="F721" i="1" s="1"/>
  <c r="G721" i="1" s="1"/>
  <c r="M721" i="1"/>
  <c r="N721" i="1" s="1"/>
  <c r="R721" i="1"/>
  <c r="AY722" i="1" l="1"/>
  <c r="BA722" i="1"/>
  <c r="O721" i="1"/>
  <c r="H721" i="1"/>
  <c r="E353" i="1"/>
  <c r="K722" i="1"/>
  <c r="S722" i="1"/>
  <c r="B722" i="1"/>
  <c r="C722" i="1" s="1"/>
  <c r="E722" i="1"/>
  <c r="F722" i="1" s="1"/>
  <c r="G722" i="1" s="1"/>
  <c r="H722" i="1" s="1"/>
  <c r="P722" i="1"/>
  <c r="L722" i="1"/>
  <c r="D722" i="1"/>
  <c r="R722" i="1"/>
  <c r="I722" i="1"/>
  <c r="M722" i="1"/>
  <c r="N722" i="1" s="1"/>
  <c r="O722" i="1" s="1"/>
  <c r="Q722" i="1"/>
  <c r="AY723" i="1" l="1"/>
  <c r="BA723" i="1"/>
  <c r="E354" i="1"/>
  <c r="L723" i="1"/>
  <c r="M723" i="1"/>
  <c r="N723" i="1" s="1"/>
  <c r="S723" i="1"/>
  <c r="Q723" i="1"/>
  <c r="K723" i="1"/>
  <c r="E723" i="1"/>
  <c r="F723" i="1" s="1"/>
  <c r="G723" i="1" s="1"/>
  <c r="I723" i="1"/>
  <c r="D723" i="1"/>
  <c r="R723" i="1"/>
  <c r="P723" i="1"/>
  <c r="B723" i="1"/>
  <c r="C723" i="1" s="1"/>
  <c r="O723" i="1" l="1"/>
  <c r="AY724" i="1"/>
  <c r="BA724" i="1"/>
  <c r="H723" i="1"/>
  <c r="E355" i="1"/>
  <c r="M724" i="1"/>
  <c r="N724" i="1" s="1"/>
  <c r="L724" i="1"/>
  <c r="K724" i="1"/>
  <c r="E724" i="1"/>
  <c r="F724" i="1" s="1"/>
  <c r="G724" i="1" s="1"/>
  <c r="H724" i="1" s="1"/>
  <c r="R724" i="1"/>
  <c r="I724" i="1"/>
  <c r="B724" i="1"/>
  <c r="C724" i="1" s="1"/>
  <c r="D724" i="1"/>
  <c r="S724" i="1"/>
  <c r="Q724" i="1"/>
  <c r="P724" i="1"/>
  <c r="O724" i="1" l="1"/>
  <c r="AY725" i="1"/>
  <c r="BA725" i="1"/>
  <c r="E356" i="1"/>
  <c r="B725" i="1"/>
  <c r="C725" i="1" s="1"/>
  <c r="K725" i="1"/>
  <c r="D725" i="1"/>
  <c r="E725" i="1"/>
  <c r="F725" i="1" s="1"/>
  <c r="G725" i="1" s="1"/>
  <c r="H725" i="1" s="1"/>
  <c r="P725" i="1"/>
  <c r="S725" i="1"/>
  <c r="I725" i="1"/>
  <c r="Q725" i="1"/>
  <c r="M725" i="1"/>
  <c r="N725" i="1" s="1"/>
  <c r="R725" i="1"/>
  <c r="L725" i="1"/>
  <c r="O725" i="1" l="1"/>
  <c r="AY726" i="1"/>
  <c r="BA726" i="1"/>
  <c r="E357" i="1"/>
  <c r="L726" i="1"/>
  <c r="Q726" i="1"/>
  <c r="E726" i="1"/>
  <c r="F726" i="1" s="1"/>
  <c r="G726" i="1" s="1"/>
  <c r="H726" i="1" s="1"/>
  <c r="R726" i="1"/>
  <c r="M726" i="1"/>
  <c r="N726" i="1" s="1"/>
  <c r="K726" i="1"/>
  <c r="B726" i="1"/>
  <c r="C726" i="1" s="1"/>
  <c r="I726" i="1"/>
  <c r="D726" i="1"/>
  <c r="S726" i="1"/>
  <c r="P726" i="1"/>
  <c r="AY727" i="1" l="1"/>
  <c r="BA727" i="1"/>
  <c r="O726" i="1"/>
  <c r="E358" i="1"/>
  <c r="L727" i="1"/>
  <c r="P727" i="1"/>
  <c r="D727" i="1"/>
  <c r="Q727" i="1"/>
  <c r="E727" i="1"/>
  <c r="F727" i="1" s="1"/>
  <c r="G727" i="1" s="1"/>
  <c r="H727" i="1" s="1"/>
  <c r="M727" i="1"/>
  <c r="N727" i="1" s="1"/>
  <c r="B727" i="1"/>
  <c r="C727" i="1" s="1"/>
  <c r="K727" i="1"/>
  <c r="R727" i="1"/>
  <c r="I727" i="1"/>
  <c r="S727" i="1"/>
  <c r="AY728" i="1" l="1"/>
  <c r="BA728" i="1"/>
  <c r="O727" i="1"/>
  <c r="E359" i="1"/>
  <c r="P728" i="1"/>
  <c r="I728" i="1"/>
  <c r="L728" i="1"/>
  <c r="B728" i="1"/>
  <c r="C728" i="1" s="1"/>
  <c r="K728" i="1"/>
  <c r="Q728" i="1"/>
  <c r="E728" i="1"/>
  <c r="F728" i="1" s="1"/>
  <c r="G728" i="1" s="1"/>
  <c r="H728" i="1" s="1"/>
  <c r="D728" i="1"/>
  <c r="M728" i="1"/>
  <c r="N728" i="1" s="1"/>
  <c r="R728" i="1"/>
  <c r="S728" i="1"/>
  <c r="AY729" i="1" l="1"/>
  <c r="BA729" i="1"/>
  <c r="O728" i="1"/>
  <c r="E360" i="1"/>
  <c r="L729" i="1"/>
  <c r="E729" i="1"/>
  <c r="F729" i="1" s="1"/>
  <c r="G729" i="1" s="1"/>
  <c r="H729" i="1" s="1"/>
  <c r="M729" i="1"/>
  <c r="N729" i="1" s="1"/>
  <c r="R729" i="1"/>
  <c r="D729" i="1"/>
  <c r="B729" i="1"/>
  <c r="C729" i="1" s="1"/>
  <c r="K729" i="1"/>
  <c r="P729" i="1"/>
  <c r="I729" i="1"/>
  <c r="S729" i="1"/>
  <c r="Q729" i="1"/>
  <c r="AY730" i="1" l="1"/>
  <c r="BA730" i="1"/>
  <c r="O729" i="1"/>
  <c r="E361" i="1"/>
  <c r="I730" i="1"/>
  <c r="R730" i="1"/>
  <c r="E730" i="1"/>
  <c r="F730" i="1" s="1"/>
  <c r="G730" i="1" s="1"/>
  <c r="H730" i="1" s="1"/>
  <c r="K730" i="1"/>
  <c r="P730" i="1"/>
  <c r="L730" i="1"/>
  <c r="Q730" i="1"/>
  <c r="B730" i="1"/>
  <c r="C730" i="1" s="1"/>
  <c r="D730" i="1"/>
  <c r="S730" i="1"/>
  <c r="M730" i="1"/>
  <c r="N730" i="1" s="1"/>
  <c r="O730" i="1" s="1"/>
  <c r="AY731" i="1" l="1"/>
  <c r="BA731" i="1"/>
  <c r="E362" i="1"/>
  <c r="Q731" i="1"/>
  <c r="L731" i="1"/>
  <c r="S731" i="1"/>
  <c r="D731" i="1"/>
  <c r="M731" i="1"/>
  <c r="N731" i="1" s="1"/>
  <c r="O731" i="1" s="1"/>
  <c r="K731" i="1"/>
  <c r="B731" i="1"/>
  <c r="C731" i="1" s="1"/>
  <c r="E731" i="1"/>
  <c r="P731" i="1"/>
  <c r="I731" i="1"/>
  <c r="R731" i="1"/>
  <c r="AY732" i="1" l="1"/>
  <c r="BA732" i="1"/>
  <c r="F731" i="1"/>
  <c r="G731" i="1" s="1"/>
  <c r="H731" i="1" s="1"/>
  <c r="E363" i="1"/>
  <c r="I732" i="1"/>
  <c r="D732" i="1"/>
  <c r="R732" i="1"/>
  <c r="P732" i="1"/>
  <c r="Q732" i="1"/>
  <c r="B732" i="1"/>
  <c r="C732" i="1" s="1"/>
  <c r="M732" i="1"/>
  <c r="N732" i="1" s="1"/>
  <c r="S732" i="1"/>
  <c r="E732" i="1"/>
  <c r="L732" i="1"/>
  <c r="K732" i="1"/>
  <c r="O732" i="1"/>
  <c r="AA382" i="1"/>
  <c r="K12" i="1" s="1"/>
  <c r="W12" i="1" s="1"/>
  <c r="AY733" i="1" l="1"/>
  <c r="BA733" i="1"/>
  <c r="F732" i="1"/>
  <c r="G732" i="1" s="1"/>
  <c r="H732" i="1" s="1"/>
  <c r="E364" i="1"/>
  <c r="B733" i="1"/>
  <c r="C733" i="1" s="1"/>
  <c r="R733" i="1"/>
  <c r="S733" i="1"/>
  <c r="M733" i="1"/>
  <c r="N733" i="1" s="1"/>
  <c r="K733" i="1"/>
  <c r="D733" i="1"/>
  <c r="E733" i="1"/>
  <c r="Q733" i="1"/>
  <c r="L733" i="1"/>
  <c r="P733" i="1"/>
  <c r="I733" i="1"/>
  <c r="L28" i="1"/>
  <c r="L30" i="1"/>
  <c r="L32" i="1"/>
  <c r="L34" i="1"/>
  <c r="L36" i="1"/>
  <c r="L38" i="1"/>
  <c r="L40" i="1"/>
  <c r="L42" i="1"/>
  <c r="L44" i="1"/>
  <c r="L45" i="1"/>
  <c r="L46" i="1"/>
  <c r="L48" i="1"/>
  <c r="L49" i="1"/>
  <c r="L50" i="1"/>
  <c r="L51" i="1"/>
  <c r="L52" i="1"/>
  <c r="L56" i="1"/>
  <c r="L60" i="1"/>
  <c r="L64" i="1"/>
  <c r="L67" i="1"/>
  <c r="L68" i="1"/>
  <c r="L69" i="1"/>
  <c r="L72" i="1"/>
  <c r="L73" i="1"/>
  <c r="L75" i="1"/>
  <c r="L76" i="1"/>
  <c r="L77" i="1"/>
  <c r="L79" i="1"/>
  <c r="L80" i="1"/>
  <c r="L81" i="1"/>
  <c r="L82" i="1"/>
  <c r="L83" i="1"/>
  <c r="L84" i="1"/>
  <c r="L85" i="1"/>
  <c r="L86" i="1"/>
  <c r="L87" i="1"/>
  <c r="L88" i="1"/>
  <c r="L89" i="1"/>
  <c r="L92" i="1"/>
  <c r="L93" i="1"/>
  <c r="L95" i="1"/>
  <c r="L96" i="1"/>
  <c r="L97" i="1"/>
  <c r="L99" i="1"/>
  <c r="L100" i="1"/>
  <c r="L101" i="1"/>
  <c r="L103" i="1"/>
  <c r="L105" i="1"/>
  <c r="L107" i="1"/>
  <c r="L109" i="1"/>
  <c r="L111" i="1"/>
  <c r="L113" i="1"/>
  <c r="L115" i="1"/>
  <c r="L117" i="1"/>
  <c r="L119" i="1"/>
  <c r="L120" i="1"/>
  <c r="L121" i="1"/>
  <c r="L122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4" i="1"/>
  <c r="L155" i="1"/>
  <c r="L156" i="1"/>
  <c r="L157" i="1"/>
  <c r="L158" i="1"/>
  <c r="L159" i="1"/>
  <c r="L160" i="1"/>
  <c r="L162" i="1"/>
  <c r="L164" i="1"/>
  <c r="L166" i="1"/>
  <c r="L168" i="1"/>
  <c r="L170" i="1"/>
  <c r="L172" i="1"/>
  <c r="L174" i="1"/>
  <c r="L176" i="1"/>
  <c r="L178" i="1"/>
  <c r="L180" i="1"/>
  <c r="L182" i="1"/>
  <c r="L184" i="1"/>
  <c r="L186" i="1"/>
  <c r="L188" i="1"/>
  <c r="L190" i="1"/>
  <c r="L192" i="1"/>
  <c r="L194" i="1"/>
  <c r="L196" i="1"/>
  <c r="L198" i="1"/>
  <c r="L199" i="1"/>
  <c r="L200" i="1"/>
  <c r="L201" i="1"/>
  <c r="L202" i="1"/>
  <c r="L203" i="1"/>
  <c r="L204" i="1"/>
  <c r="L205" i="1"/>
  <c r="L206" i="1"/>
  <c r="L208" i="1"/>
  <c r="L210" i="1"/>
  <c r="L212" i="1"/>
  <c r="L214" i="1"/>
  <c r="L216" i="1"/>
  <c r="L218" i="1"/>
  <c r="L220" i="1"/>
  <c r="L222" i="1"/>
  <c r="L224" i="1"/>
  <c r="L226" i="1"/>
  <c r="L228" i="1"/>
  <c r="L230" i="1"/>
  <c r="L232" i="1"/>
  <c r="L234" i="1"/>
  <c r="L236" i="1"/>
  <c r="L238" i="1"/>
  <c r="L240" i="1"/>
  <c r="L242" i="1"/>
  <c r="L244" i="1"/>
  <c r="L245" i="1"/>
  <c r="L246" i="1"/>
  <c r="L247" i="1"/>
  <c r="L248" i="1"/>
  <c r="L249" i="1"/>
  <c r="L250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8" i="1"/>
  <c r="L289" i="1"/>
  <c r="L290" i="1"/>
  <c r="L291" i="1"/>
  <c r="L294" i="1"/>
  <c r="L296" i="1"/>
  <c r="L298" i="1"/>
  <c r="L300" i="1"/>
  <c r="L302" i="1"/>
  <c r="L304" i="1"/>
  <c r="L306" i="1"/>
  <c r="L308" i="1"/>
  <c r="L310" i="1"/>
  <c r="L312" i="1"/>
  <c r="L314" i="1"/>
  <c r="L316" i="1"/>
  <c r="L318" i="1"/>
  <c r="L320" i="1"/>
  <c r="L322" i="1"/>
  <c r="L324" i="1"/>
  <c r="L326" i="1"/>
  <c r="L327" i="1"/>
  <c r="L328" i="1"/>
  <c r="L329" i="1"/>
  <c r="L330" i="1"/>
  <c r="L331" i="1"/>
  <c r="L332" i="1"/>
  <c r="L334" i="1"/>
  <c r="L336" i="1"/>
  <c r="L338" i="1"/>
  <c r="L340" i="1"/>
  <c r="L342" i="1"/>
  <c r="L344" i="1"/>
  <c r="L346" i="1"/>
  <c r="L348" i="1"/>
  <c r="L350" i="1"/>
  <c r="L352" i="1"/>
  <c r="L354" i="1"/>
  <c r="L356" i="1"/>
  <c r="L358" i="1"/>
  <c r="L360" i="1"/>
  <c r="L362" i="1"/>
  <c r="L364" i="1"/>
  <c r="L366" i="1"/>
  <c r="L367" i="1"/>
  <c r="L368" i="1"/>
  <c r="L370" i="1"/>
  <c r="AY734" i="1" l="1"/>
  <c r="BA734" i="1"/>
  <c r="O733" i="1"/>
  <c r="E365" i="1"/>
  <c r="K734" i="1"/>
  <c r="E734" i="1"/>
  <c r="R734" i="1"/>
  <c r="M734" i="1"/>
  <c r="N734" i="1" s="1"/>
  <c r="Q734" i="1"/>
  <c r="P734" i="1"/>
  <c r="D734" i="1"/>
  <c r="I734" i="1"/>
  <c r="S734" i="1"/>
  <c r="B734" i="1"/>
  <c r="C734" i="1" s="1"/>
  <c r="L734" i="1"/>
  <c r="F733" i="1"/>
  <c r="G733" i="1" s="1"/>
  <c r="H733" i="1" s="1"/>
  <c r="L325" i="1"/>
  <c r="L363" i="1"/>
  <c r="L359" i="1"/>
  <c r="L355" i="1"/>
  <c r="L351" i="1"/>
  <c r="L347" i="1"/>
  <c r="L343" i="1"/>
  <c r="L339" i="1"/>
  <c r="L335" i="1"/>
  <c r="L369" i="1"/>
  <c r="L365" i="1"/>
  <c r="L361" i="1"/>
  <c r="L357" i="1"/>
  <c r="L353" i="1"/>
  <c r="L349" i="1"/>
  <c r="L345" i="1"/>
  <c r="L341" i="1"/>
  <c r="L337" i="1"/>
  <c r="L333" i="1"/>
  <c r="L323" i="1"/>
  <c r="L292" i="1"/>
  <c r="L284" i="1"/>
  <c r="L319" i="1"/>
  <c r="L315" i="1"/>
  <c r="L311" i="1"/>
  <c r="L307" i="1"/>
  <c r="L303" i="1"/>
  <c r="L299" i="1"/>
  <c r="L295" i="1"/>
  <c r="L286" i="1"/>
  <c r="L282" i="1"/>
  <c r="L321" i="1"/>
  <c r="L317" i="1"/>
  <c r="L313" i="1"/>
  <c r="L309" i="1"/>
  <c r="L305" i="1"/>
  <c r="L301" i="1"/>
  <c r="L297" i="1"/>
  <c r="L293" i="1"/>
  <c r="L278" i="1"/>
  <c r="L274" i="1"/>
  <c r="L270" i="1"/>
  <c r="L266" i="1"/>
  <c r="L262" i="1"/>
  <c r="L258" i="1"/>
  <c r="L254" i="1"/>
  <c r="L243" i="1"/>
  <c r="L280" i="1"/>
  <c r="L276" i="1"/>
  <c r="L272" i="1"/>
  <c r="L268" i="1"/>
  <c r="L264" i="1"/>
  <c r="L260" i="1"/>
  <c r="L256" i="1"/>
  <c r="L252" i="1"/>
  <c r="L241" i="1"/>
  <c r="L237" i="1"/>
  <c r="L233" i="1"/>
  <c r="L229" i="1"/>
  <c r="L225" i="1"/>
  <c r="L221" i="1"/>
  <c r="L217" i="1"/>
  <c r="L213" i="1"/>
  <c r="L209" i="1"/>
  <c r="L207" i="1"/>
  <c r="L239" i="1"/>
  <c r="L235" i="1"/>
  <c r="L231" i="1"/>
  <c r="L227" i="1"/>
  <c r="L223" i="1"/>
  <c r="L219" i="1"/>
  <c r="L215" i="1"/>
  <c r="L211" i="1"/>
  <c r="L195" i="1"/>
  <c r="L187" i="1"/>
  <c r="L183" i="1"/>
  <c r="L179" i="1"/>
  <c r="L175" i="1"/>
  <c r="L171" i="1"/>
  <c r="L167" i="1"/>
  <c r="L163" i="1"/>
  <c r="L197" i="1"/>
  <c r="L193" i="1"/>
  <c r="L189" i="1"/>
  <c r="L185" i="1"/>
  <c r="L181" i="1"/>
  <c r="L177" i="1"/>
  <c r="L173" i="1"/>
  <c r="L169" i="1"/>
  <c r="L165" i="1"/>
  <c r="L161" i="1"/>
  <c r="L150" i="1"/>
  <c r="L146" i="1"/>
  <c r="L142" i="1"/>
  <c r="L138" i="1"/>
  <c r="L134" i="1"/>
  <c r="L130" i="1"/>
  <c r="L126" i="1"/>
  <c r="L116" i="1"/>
  <c r="L152" i="1"/>
  <c r="L148" i="1"/>
  <c r="L144" i="1"/>
  <c r="L140" i="1"/>
  <c r="L136" i="1"/>
  <c r="L132" i="1"/>
  <c r="L128" i="1"/>
  <c r="L124" i="1"/>
  <c r="L118" i="1"/>
  <c r="L112" i="1"/>
  <c r="L108" i="1"/>
  <c r="L104" i="1"/>
  <c r="L91" i="1"/>
  <c r="L114" i="1"/>
  <c r="L110" i="1"/>
  <c r="L106" i="1"/>
  <c r="L102" i="1"/>
  <c r="L98" i="1"/>
  <c r="L94" i="1"/>
  <c r="L90" i="1"/>
  <c r="L63" i="1"/>
  <c r="L59" i="1"/>
  <c r="L55" i="1"/>
  <c r="L78" i="1"/>
  <c r="L74" i="1"/>
  <c r="L70" i="1"/>
  <c r="L66" i="1"/>
  <c r="L62" i="1"/>
  <c r="L58" i="1"/>
  <c r="L54" i="1"/>
  <c r="L13" i="1"/>
  <c r="L43" i="1"/>
  <c r="L65" i="1"/>
  <c r="L61" i="1"/>
  <c r="L57" i="1"/>
  <c r="L53" i="1"/>
  <c r="L41" i="1"/>
  <c r="L39" i="1"/>
  <c r="L31" i="1"/>
  <c r="L27" i="1"/>
  <c r="Z382" i="1"/>
  <c r="L12" i="1"/>
  <c r="L37" i="1"/>
  <c r="L33" i="1"/>
  <c r="L29" i="1"/>
  <c r="AY735" i="1" l="1"/>
  <c r="BA735" i="1"/>
  <c r="O734" i="1"/>
  <c r="F734" i="1"/>
  <c r="G734" i="1" s="1"/>
  <c r="H734" i="1" s="1"/>
  <c r="E366" i="1"/>
  <c r="P735" i="1"/>
  <c r="E735" i="1"/>
  <c r="L735" i="1"/>
  <c r="M735" i="1"/>
  <c r="N735" i="1" s="1"/>
  <c r="I735" i="1"/>
  <c r="K735" i="1"/>
  <c r="R735" i="1"/>
  <c r="Q735" i="1"/>
  <c r="B735" i="1"/>
  <c r="C735" i="1" s="1"/>
  <c r="D735" i="1"/>
  <c r="S735" i="1"/>
  <c r="J12" i="1"/>
  <c r="L14" i="1"/>
  <c r="AY736" i="1" l="1"/>
  <c r="BA736" i="1"/>
  <c r="O735" i="1"/>
  <c r="F735" i="1"/>
  <c r="G735" i="1" s="1"/>
  <c r="H735" i="1" s="1"/>
  <c r="E367" i="1"/>
  <c r="D736" i="1"/>
  <c r="K736" i="1"/>
  <c r="Q736" i="1"/>
  <c r="R736" i="1"/>
  <c r="S736" i="1"/>
  <c r="B736" i="1"/>
  <c r="C736" i="1" s="1"/>
  <c r="I736" i="1"/>
  <c r="P736" i="1"/>
  <c r="M736" i="1"/>
  <c r="N736" i="1" s="1"/>
  <c r="E736" i="1"/>
  <c r="L736" i="1"/>
  <c r="L15" i="1"/>
  <c r="O736" i="1" l="1"/>
  <c r="AY737" i="1"/>
  <c r="BA737" i="1"/>
  <c r="F736" i="1"/>
  <c r="G736" i="1" s="1"/>
  <c r="H736" i="1" s="1"/>
  <c r="E368" i="1"/>
  <c r="I737" i="1"/>
  <c r="D737" i="1"/>
  <c r="O737" i="1" s="1"/>
  <c r="R737" i="1"/>
  <c r="K737" i="1"/>
  <c r="S737" i="1"/>
  <c r="B737" i="1"/>
  <c r="C737" i="1" s="1"/>
  <c r="Q737" i="1"/>
  <c r="P737" i="1"/>
  <c r="E737" i="1"/>
  <c r="M737" i="1"/>
  <c r="N737" i="1" s="1"/>
  <c r="L737" i="1"/>
  <c r="L16" i="1"/>
  <c r="AY738" i="1" l="1"/>
  <c r="BA738" i="1"/>
  <c r="F737" i="1"/>
  <c r="G737" i="1" s="1"/>
  <c r="H737" i="1" s="1"/>
  <c r="E369" i="1"/>
  <c r="P738" i="1"/>
  <c r="S738" i="1"/>
  <c r="R738" i="1"/>
  <c r="M738" i="1"/>
  <c r="N738" i="1" s="1"/>
  <c r="O738" i="1" s="1"/>
  <c r="E738" i="1"/>
  <c r="K738" i="1"/>
  <c r="D738" i="1"/>
  <c r="I738" i="1"/>
  <c r="L738" i="1"/>
  <c r="Q738" i="1"/>
  <c r="B738" i="1"/>
  <c r="C738" i="1" s="1"/>
  <c r="L17" i="1"/>
  <c r="AY739" i="1" l="1"/>
  <c r="BA739" i="1"/>
  <c r="F738" i="1"/>
  <c r="G738" i="1" s="1"/>
  <c r="H738" i="1" s="1"/>
  <c r="E370" i="1"/>
  <c r="E739" i="1"/>
  <c r="P739" i="1"/>
  <c r="K739" i="1"/>
  <c r="R739" i="1"/>
  <c r="D739" i="1"/>
  <c r="Q739" i="1"/>
  <c r="S739" i="1"/>
  <c r="I739" i="1"/>
  <c r="L739" i="1"/>
  <c r="M739" i="1"/>
  <c r="N739" i="1" s="1"/>
  <c r="B739" i="1"/>
  <c r="C739" i="1" s="1"/>
  <c r="L18" i="1"/>
  <c r="AY740" i="1" l="1"/>
  <c r="BA740" i="1"/>
  <c r="O739" i="1"/>
  <c r="F739" i="1"/>
  <c r="G739" i="1" s="1"/>
  <c r="H739" i="1" s="1"/>
  <c r="E371" i="1"/>
  <c r="L740" i="1"/>
  <c r="E740" i="1"/>
  <c r="M740" i="1"/>
  <c r="N740" i="1" s="1"/>
  <c r="O740" i="1" s="1"/>
  <c r="R740" i="1"/>
  <c r="P740" i="1"/>
  <c r="D740" i="1"/>
  <c r="K740" i="1"/>
  <c r="S740" i="1"/>
  <c r="I740" i="1"/>
  <c r="B740" i="1"/>
  <c r="C740" i="1" s="1"/>
  <c r="Q740" i="1"/>
  <c r="L19" i="1"/>
  <c r="AY741" i="1" l="1"/>
  <c r="BA741" i="1"/>
  <c r="E374" i="1"/>
  <c r="I741" i="1"/>
  <c r="K741" i="1"/>
  <c r="S741" i="1"/>
  <c r="B741" i="1"/>
  <c r="C741" i="1" s="1"/>
  <c r="D741" i="1"/>
  <c r="R741" i="1"/>
  <c r="M741" i="1"/>
  <c r="N741" i="1" s="1"/>
  <c r="E741" i="1"/>
  <c r="L741" i="1"/>
  <c r="P741" i="1"/>
  <c r="Q741" i="1"/>
  <c r="F740" i="1"/>
  <c r="G740" i="1" s="1"/>
  <c r="H740" i="1" s="1"/>
  <c r="L20" i="1"/>
  <c r="O741" i="1" l="1"/>
  <c r="AQ579" i="1"/>
  <c r="AQ741" i="1"/>
  <c r="AQ737" i="1"/>
  <c r="AQ733" i="1"/>
  <c r="AQ729" i="1"/>
  <c r="AQ725" i="1"/>
  <c r="AQ721" i="1"/>
  <c r="AQ717" i="1"/>
  <c r="AQ713" i="1"/>
  <c r="AQ709" i="1"/>
  <c r="AQ705" i="1"/>
  <c r="AQ701" i="1"/>
  <c r="AQ697" i="1"/>
  <c r="AQ693" i="1"/>
  <c r="AQ689" i="1"/>
  <c r="AQ685" i="1"/>
  <c r="AQ681" i="1"/>
  <c r="AQ677" i="1"/>
  <c r="AQ673" i="1"/>
  <c r="AQ669" i="1"/>
  <c r="AQ665" i="1"/>
  <c r="AQ661" i="1"/>
  <c r="AQ657" i="1"/>
  <c r="AQ653" i="1"/>
  <c r="AQ649" i="1"/>
  <c r="AQ645" i="1"/>
  <c r="AQ641" i="1"/>
  <c r="AQ637" i="1"/>
  <c r="AQ633" i="1"/>
  <c r="AQ629" i="1"/>
  <c r="AQ625" i="1"/>
  <c r="AQ621" i="1"/>
  <c r="AQ617" i="1"/>
  <c r="AQ613" i="1"/>
  <c r="AQ609" i="1"/>
  <c r="AQ605" i="1"/>
  <c r="AQ601" i="1"/>
  <c r="AQ597" i="1"/>
  <c r="AQ593" i="1"/>
  <c r="AQ589" i="1"/>
  <c r="AQ585" i="1"/>
  <c r="AQ581" i="1"/>
  <c r="AP577" i="1"/>
  <c r="AP573" i="1"/>
  <c r="AP569" i="1"/>
  <c r="AP565" i="1"/>
  <c r="AP741" i="1"/>
  <c r="AP737" i="1"/>
  <c r="AP733" i="1"/>
  <c r="AP729" i="1"/>
  <c r="AP725" i="1"/>
  <c r="AP721" i="1"/>
  <c r="AP717" i="1"/>
  <c r="AP713" i="1"/>
  <c r="AP709" i="1"/>
  <c r="AP705" i="1"/>
  <c r="AP701" i="1"/>
  <c r="AP697" i="1"/>
  <c r="AP693" i="1"/>
  <c r="AP689" i="1"/>
  <c r="AP685" i="1"/>
  <c r="AP681" i="1"/>
  <c r="AP677" i="1"/>
  <c r="AP673" i="1"/>
  <c r="AP669" i="1"/>
  <c r="AP665" i="1"/>
  <c r="AP661" i="1"/>
  <c r="AP657" i="1"/>
  <c r="AP653" i="1"/>
  <c r="AP649" i="1"/>
  <c r="AP645" i="1"/>
  <c r="AP641" i="1"/>
  <c r="AP637" i="1"/>
  <c r="AP633" i="1"/>
  <c r="AP629" i="1"/>
  <c r="AP625" i="1"/>
  <c r="AP621" i="1"/>
  <c r="AP617" i="1"/>
  <c r="AP613" i="1"/>
  <c r="AP609" i="1"/>
  <c r="AP605" i="1"/>
  <c r="AP601" i="1"/>
  <c r="AP597" i="1"/>
  <c r="AP593" i="1"/>
  <c r="AP589" i="1"/>
  <c r="AP585" i="1"/>
  <c r="AP581" i="1"/>
  <c r="AQ576" i="1"/>
  <c r="AQ572" i="1"/>
  <c r="AQ568" i="1"/>
  <c r="AQ564" i="1"/>
  <c r="AQ740" i="1"/>
  <c r="AQ736" i="1"/>
  <c r="AQ732" i="1"/>
  <c r="AQ728" i="1"/>
  <c r="AQ724" i="1"/>
  <c r="AQ720" i="1"/>
  <c r="AQ716" i="1"/>
  <c r="AQ712" i="1"/>
  <c r="AQ708" i="1"/>
  <c r="AQ704" i="1"/>
  <c r="AQ700" i="1"/>
  <c r="AQ696" i="1"/>
  <c r="AQ692" i="1"/>
  <c r="AQ688" i="1"/>
  <c r="AQ684" i="1"/>
  <c r="AQ680" i="1"/>
  <c r="AQ676" i="1"/>
  <c r="AQ672" i="1"/>
  <c r="AQ668" i="1"/>
  <c r="AQ664" i="1"/>
  <c r="AQ660" i="1"/>
  <c r="AQ656" i="1"/>
  <c r="AQ652" i="1"/>
  <c r="AQ648" i="1"/>
  <c r="AQ644" i="1"/>
  <c r="AQ640" i="1"/>
  <c r="AQ636" i="1"/>
  <c r="AQ632" i="1"/>
  <c r="AQ628" i="1"/>
  <c r="AQ624" i="1"/>
  <c r="AQ620" i="1"/>
  <c r="AQ616" i="1"/>
  <c r="AQ612" i="1"/>
  <c r="AQ608" i="1"/>
  <c r="AQ604" i="1"/>
  <c r="AQ600" i="1"/>
  <c r="AQ596" i="1"/>
  <c r="AQ592" i="1"/>
  <c r="AQ588" i="1"/>
  <c r="AQ584" i="1"/>
  <c r="AQ580" i="1"/>
  <c r="AP576" i="1"/>
  <c r="AP572" i="1"/>
  <c r="AP568" i="1"/>
  <c r="AP740" i="1"/>
  <c r="AP736" i="1"/>
  <c r="AP732" i="1"/>
  <c r="AP728" i="1"/>
  <c r="AP724" i="1"/>
  <c r="AP720" i="1"/>
  <c r="AP716" i="1"/>
  <c r="AP712" i="1"/>
  <c r="AP708" i="1"/>
  <c r="AP704" i="1"/>
  <c r="AP700" i="1"/>
  <c r="AP696" i="1"/>
  <c r="AP692" i="1"/>
  <c r="AP688" i="1"/>
  <c r="AP684" i="1"/>
  <c r="AP680" i="1"/>
  <c r="AP676" i="1"/>
  <c r="AP672" i="1"/>
  <c r="AP668" i="1"/>
  <c r="AP664" i="1"/>
  <c r="AP660" i="1"/>
  <c r="AP656" i="1"/>
  <c r="AP652" i="1"/>
  <c r="AP648" i="1"/>
  <c r="AP644" i="1"/>
  <c r="AP640" i="1"/>
  <c r="AP636" i="1"/>
  <c r="AP632" i="1"/>
  <c r="AP628" i="1"/>
  <c r="AP624" i="1"/>
  <c r="AP620" i="1"/>
  <c r="AP616" i="1"/>
  <c r="AP612" i="1"/>
  <c r="AP608" i="1"/>
  <c r="AP604" i="1"/>
  <c r="AP600" i="1"/>
  <c r="AP596" i="1"/>
  <c r="AP592" i="1"/>
  <c r="AP588" i="1"/>
  <c r="AP584" i="1"/>
  <c r="AP580" i="1"/>
  <c r="AQ575" i="1"/>
  <c r="AQ571" i="1"/>
  <c r="AQ567" i="1"/>
  <c r="AQ563" i="1"/>
  <c r="AQ559" i="1"/>
  <c r="AQ555" i="1"/>
  <c r="AQ551" i="1"/>
  <c r="AQ547" i="1"/>
  <c r="AQ543" i="1"/>
  <c r="AQ539" i="1"/>
  <c r="AQ535" i="1"/>
  <c r="AQ531" i="1"/>
  <c r="AQ527" i="1"/>
  <c r="AQ523" i="1"/>
  <c r="AQ519" i="1"/>
  <c r="AQ515" i="1"/>
  <c r="AQ511" i="1"/>
  <c r="AQ507" i="1"/>
  <c r="AQ503" i="1"/>
  <c r="AQ499" i="1"/>
  <c r="AQ495" i="1"/>
  <c r="AQ491" i="1"/>
  <c r="AQ487" i="1"/>
  <c r="AQ483" i="1"/>
  <c r="AQ479" i="1"/>
  <c r="AQ475" i="1"/>
  <c r="AQ471" i="1"/>
  <c r="AQ467" i="1"/>
  <c r="AQ463" i="1"/>
  <c r="AQ459" i="1"/>
  <c r="AQ455" i="1"/>
  <c r="AQ451" i="1"/>
  <c r="AQ447" i="1"/>
  <c r="AQ443" i="1"/>
  <c r="AQ439" i="1"/>
  <c r="AQ435" i="1"/>
  <c r="AQ431" i="1"/>
  <c r="AQ427" i="1"/>
  <c r="AQ423" i="1"/>
  <c r="AQ419" i="1"/>
  <c r="AQ415" i="1"/>
  <c r="AQ411" i="1"/>
  <c r="AQ407" i="1"/>
  <c r="AQ403" i="1"/>
  <c r="AQ399" i="1"/>
  <c r="AQ395" i="1"/>
  <c r="AQ391" i="1"/>
  <c r="AQ387" i="1"/>
  <c r="AQ383" i="1"/>
  <c r="AO739" i="1"/>
  <c r="AO735" i="1"/>
  <c r="AO731" i="1"/>
  <c r="AO727" i="1"/>
  <c r="AO723" i="1"/>
  <c r="AO719" i="1"/>
  <c r="AO715" i="1"/>
  <c r="AO711" i="1"/>
  <c r="AO707" i="1"/>
  <c r="AO703" i="1"/>
  <c r="AO699" i="1"/>
  <c r="AO695" i="1"/>
  <c r="AO691" i="1"/>
  <c r="AO687" i="1"/>
  <c r="AO683" i="1"/>
  <c r="AO679" i="1"/>
  <c r="AO675" i="1"/>
  <c r="AO671" i="1"/>
  <c r="AO667" i="1"/>
  <c r="AO663" i="1"/>
  <c r="AO659" i="1"/>
  <c r="AO655" i="1"/>
  <c r="AO651" i="1"/>
  <c r="AO647" i="1"/>
  <c r="AO643" i="1"/>
  <c r="AO639" i="1"/>
  <c r="AO635" i="1"/>
  <c r="AO631" i="1"/>
  <c r="AO627" i="1"/>
  <c r="AO623" i="1"/>
  <c r="AO619" i="1"/>
  <c r="AO615" i="1"/>
  <c r="AO611" i="1"/>
  <c r="AO607" i="1"/>
  <c r="AO603" i="1"/>
  <c r="AO599" i="1"/>
  <c r="AO595" i="1"/>
  <c r="AO591" i="1"/>
  <c r="AO587" i="1"/>
  <c r="AO583" i="1"/>
  <c r="AO579" i="1"/>
  <c r="AO575" i="1"/>
  <c r="AO571" i="1"/>
  <c r="AO567" i="1"/>
  <c r="AO563" i="1"/>
  <c r="AO559" i="1"/>
  <c r="AO555" i="1"/>
  <c r="AO551" i="1"/>
  <c r="AO547" i="1"/>
  <c r="AO543" i="1"/>
  <c r="AO539" i="1"/>
  <c r="AO535" i="1"/>
  <c r="AO531" i="1"/>
  <c r="AO527" i="1"/>
  <c r="AO523" i="1"/>
  <c r="AO519" i="1"/>
  <c r="AO515" i="1"/>
  <c r="AO511" i="1"/>
  <c r="AO507" i="1"/>
  <c r="AO503" i="1"/>
  <c r="AO499" i="1"/>
  <c r="AO495" i="1"/>
  <c r="AO491" i="1"/>
  <c r="AO487" i="1"/>
  <c r="AO483" i="1"/>
  <c r="AO479" i="1"/>
  <c r="AO475" i="1"/>
  <c r="AO471" i="1"/>
  <c r="AO467" i="1"/>
  <c r="AO463" i="1"/>
  <c r="AO459" i="1"/>
  <c r="AO455" i="1"/>
  <c r="AO451" i="1"/>
  <c r="AO447" i="1"/>
  <c r="AO443" i="1"/>
  <c r="AO439" i="1"/>
  <c r="AO435" i="1"/>
  <c r="AO431" i="1"/>
  <c r="AO427" i="1"/>
  <c r="AO423" i="1"/>
  <c r="AQ739" i="1"/>
  <c r="AQ735" i="1"/>
  <c r="AQ731" i="1"/>
  <c r="AQ727" i="1"/>
  <c r="AQ723" i="1"/>
  <c r="AQ719" i="1"/>
  <c r="AQ715" i="1"/>
  <c r="AQ711" i="1"/>
  <c r="AQ707" i="1"/>
  <c r="AQ703" i="1"/>
  <c r="AQ699" i="1"/>
  <c r="AQ695" i="1"/>
  <c r="AQ691" i="1"/>
  <c r="AQ687" i="1"/>
  <c r="AQ683" i="1"/>
  <c r="AQ679" i="1"/>
  <c r="AQ675" i="1"/>
  <c r="AQ671" i="1"/>
  <c r="AQ667" i="1"/>
  <c r="AQ663" i="1"/>
  <c r="AQ659" i="1"/>
  <c r="AQ655" i="1"/>
  <c r="AQ651" i="1"/>
  <c r="AQ647" i="1"/>
  <c r="AQ643" i="1"/>
  <c r="AQ639" i="1"/>
  <c r="AQ635" i="1"/>
  <c r="AQ631" i="1"/>
  <c r="AQ627" i="1"/>
  <c r="AQ623" i="1"/>
  <c r="AQ619" i="1"/>
  <c r="AQ615" i="1"/>
  <c r="AQ611" i="1"/>
  <c r="AQ607" i="1"/>
  <c r="AQ603" i="1"/>
  <c r="AQ599" i="1"/>
  <c r="AQ595" i="1"/>
  <c r="AQ591" i="1"/>
  <c r="AQ587" i="1"/>
  <c r="AQ583" i="1"/>
  <c r="AP579" i="1"/>
  <c r="AP575" i="1"/>
  <c r="AP571" i="1"/>
  <c r="AP567" i="1"/>
  <c r="AP563" i="1"/>
  <c r="AP739" i="1"/>
  <c r="AP735" i="1"/>
  <c r="AP731" i="1"/>
  <c r="AP727" i="1"/>
  <c r="AP723" i="1"/>
  <c r="AP719" i="1"/>
  <c r="AP715" i="1"/>
  <c r="AP711" i="1"/>
  <c r="AP707" i="1"/>
  <c r="AP703" i="1"/>
  <c r="AP699" i="1"/>
  <c r="AP695" i="1"/>
  <c r="AP691" i="1"/>
  <c r="AP687" i="1"/>
  <c r="AP683" i="1"/>
  <c r="AP679" i="1"/>
  <c r="AP675" i="1"/>
  <c r="AP671" i="1"/>
  <c r="AP667" i="1"/>
  <c r="AP663" i="1"/>
  <c r="AP659" i="1"/>
  <c r="AP655" i="1"/>
  <c r="AP651" i="1"/>
  <c r="AP647" i="1"/>
  <c r="AP643" i="1"/>
  <c r="AP639" i="1"/>
  <c r="AP635" i="1"/>
  <c r="AP631" i="1"/>
  <c r="AP627" i="1"/>
  <c r="AP623" i="1"/>
  <c r="AP619" i="1"/>
  <c r="AP615" i="1"/>
  <c r="AP611" i="1"/>
  <c r="AP607" i="1"/>
  <c r="AP603" i="1"/>
  <c r="AP599" i="1"/>
  <c r="AP595" i="1"/>
  <c r="AP591" i="1"/>
  <c r="AP587" i="1"/>
  <c r="AP583" i="1"/>
  <c r="AQ578" i="1"/>
  <c r="AQ574" i="1"/>
  <c r="AQ570" i="1"/>
  <c r="AQ566" i="1"/>
  <c r="AQ738" i="1"/>
  <c r="AQ734" i="1"/>
  <c r="AQ730" i="1"/>
  <c r="AQ726" i="1"/>
  <c r="AQ722" i="1"/>
  <c r="AQ718" i="1"/>
  <c r="AQ714" i="1"/>
  <c r="AQ710" i="1"/>
  <c r="AQ706" i="1"/>
  <c r="AQ702" i="1"/>
  <c r="AQ698" i="1"/>
  <c r="AQ694" i="1"/>
  <c r="AQ690" i="1"/>
  <c r="AQ686" i="1"/>
  <c r="AQ682" i="1"/>
  <c r="AQ678" i="1"/>
  <c r="AQ674" i="1"/>
  <c r="AQ670" i="1"/>
  <c r="AQ666" i="1"/>
  <c r="AQ662" i="1"/>
  <c r="AQ658" i="1"/>
  <c r="AQ654" i="1"/>
  <c r="AQ650" i="1"/>
  <c r="AQ646" i="1"/>
  <c r="AQ642" i="1"/>
  <c r="AQ638" i="1"/>
  <c r="AQ634" i="1"/>
  <c r="AQ630" i="1"/>
  <c r="AQ626" i="1"/>
  <c r="AQ622" i="1"/>
  <c r="AQ618" i="1"/>
  <c r="AQ614" i="1"/>
  <c r="AQ610" i="1"/>
  <c r="AQ606" i="1"/>
  <c r="AQ602" i="1"/>
  <c r="AQ598" i="1"/>
  <c r="AQ594" i="1"/>
  <c r="AQ590" i="1"/>
  <c r="AQ586" i="1"/>
  <c r="AQ582" i="1"/>
  <c r="AP578" i="1"/>
  <c r="AP574" i="1"/>
  <c r="AP570" i="1"/>
  <c r="AP566" i="1"/>
  <c r="AP738" i="1"/>
  <c r="AP734" i="1"/>
  <c r="AP730" i="1"/>
  <c r="AP726" i="1"/>
  <c r="AP722" i="1"/>
  <c r="AP718" i="1"/>
  <c r="AP714" i="1"/>
  <c r="AP710" i="1"/>
  <c r="AP706" i="1"/>
  <c r="AP702" i="1"/>
  <c r="AP698" i="1"/>
  <c r="AP694" i="1"/>
  <c r="AP690" i="1"/>
  <c r="AP686" i="1"/>
  <c r="AP682" i="1"/>
  <c r="AP678" i="1"/>
  <c r="AP674" i="1"/>
  <c r="AP670" i="1"/>
  <c r="AP666" i="1"/>
  <c r="AP662" i="1"/>
  <c r="AP658" i="1"/>
  <c r="AP654" i="1"/>
  <c r="AP650" i="1"/>
  <c r="AP646" i="1"/>
  <c r="AP642" i="1"/>
  <c r="AP638" i="1"/>
  <c r="AP634" i="1"/>
  <c r="AP630" i="1"/>
  <c r="AP626" i="1"/>
  <c r="AP622" i="1"/>
  <c r="AP618" i="1"/>
  <c r="AP614" i="1"/>
  <c r="AP610" i="1"/>
  <c r="AP606" i="1"/>
  <c r="AP602" i="1"/>
  <c r="AP598" i="1"/>
  <c r="AP594" i="1"/>
  <c r="AP590" i="1"/>
  <c r="AP586" i="1"/>
  <c r="AP582" i="1"/>
  <c r="AQ577" i="1"/>
  <c r="AQ573" i="1"/>
  <c r="AQ569" i="1"/>
  <c r="AQ565" i="1"/>
  <c r="AQ561" i="1"/>
  <c r="AQ557" i="1"/>
  <c r="AQ553" i="1"/>
  <c r="AQ549" i="1"/>
  <c r="AQ545" i="1"/>
  <c r="AQ541" i="1"/>
  <c r="AQ537" i="1"/>
  <c r="AQ533" i="1"/>
  <c r="AQ529" i="1"/>
  <c r="AQ525" i="1"/>
  <c r="AQ521" i="1"/>
  <c r="AQ517" i="1"/>
  <c r="AQ513" i="1"/>
  <c r="AQ509" i="1"/>
  <c r="AQ505" i="1"/>
  <c r="AQ501" i="1"/>
  <c r="AQ497" i="1"/>
  <c r="AQ493" i="1"/>
  <c r="AQ489" i="1"/>
  <c r="AQ485" i="1"/>
  <c r="AQ481" i="1"/>
  <c r="AQ477" i="1"/>
  <c r="AQ473" i="1"/>
  <c r="AQ469" i="1"/>
  <c r="AQ465" i="1"/>
  <c r="AQ461" i="1"/>
  <c r="AQ457" i="1"/>
  <c r="AQ453" i="1"/>
  <c r="AQ449" i="1"/>
  <c r="AQ445" i="1"/>
  <c r="AQ441" i="1"/>
  <c r="AQ437" i="1"/>
  <c r="AQ433" i="1"/>
  <c r="AQ429" i="1"/>
  <c r="AQ425" i="1"/>
  <c r="AQ421" i="1"/>
  <c r="AQ417" i="1"/>
  <c r="AQ413" i="1"/>
  <c r="AQ409" i="1"/>
  <c r="AQ405" i="1"/>
  <c r="AQ401" i="1"/>
  <c r="AQ397" i="1"/>
  <c r="AQ393" i="1"/>
  <c r="AQ389" i="1"/>
  <c r="AQ385" i="1"/>
  <c r="AO741" i="1"/>
  <c r="AO737" i="1"/>
  <c r="AO733" i="1"/>
  <c r="AO729" i="1"/>
  <c r="AO725" i="1"/>
  <c r="AO721" i="1"/>
  <c r="AO717" i="1"/>
  <c r="AO713" i="1"/>
  <c r="AO709" i="1"/>
  <c r="AO705" i="1"/>
  <c r="AO701" i="1"/>
  <c r="AO697" i="1"/>
  <c r="AO693" i="1"/>
  <c r="AO689" i="1"/>
  <c r="AO685" i="1"/>
  <c r="AO681" i="1"/>
  <c r="AO677" i="1"/>
  <c r="AO673" i="1"/>
  <c r="AO669" i="1"/>
  <c r="AO665" i="1"/>
  <c r="AO661" i="1"/>
  <c r="AO657" i="1"/>
  <c r="AO653" i="1"/>
  <c r="AO649" i="1"/>
  <c r="AO645" i="1"/>
  <c r="AO641" i="1"/>
  <c r="AO637" i="1"/>
  <c r="AO633" i="1"/>
  <c r="AO629" i="1"/>
  <c r="AO625" i="1"/>
  <c r="AO621" i="1"/>
  <c r="AO617" i="1"/>
  <c r="AO613" i="1"/>
  <c r="AO609" i="1"/>
  <c r="AO605" i="1"/>
  <c r="AO601" i="1"/>
  <c r="AO597" i="1"/>
  <c r="AO593" i="1"/>
  <c r="AO589" i="1"/>
  <c r="AO585" i="1"/>
  <c r="AO581" i="1"/>
  <c r="AO577" i="1"/>
  <c r="AO573" i="1"/>
  <c r="AO569" i="1"/>
  <c r="AO565" i="1"/>
  <c r="AO561" i="1"/>
  <c r="AO557" i="1"/>
  <c r="AO553" i="1"/>
  <c r="AO549" i="1"/>
  <c r="AO545" i="1"/>
  <c r="AO541" i="1"/>
  <c r="AO537" i="1"/>
  <c r="AO533" i="1"/>
  <c r="AO529" i="1"/>
  <c r="AO525" i="1"/>
  <c r="AO521" i="1"/>
  <c r="AO517" i="1"/>
  <c r="AO513" i="1"/>
  <c r="AO509" i="1"/>
  <c r="AO505" i="1"/>
  <c r="AO501" i="1"/>
  <c r="AO497" i="1"/>
  <c r="AO493" i="1"/>
  <c r="AO489" i="1"/>
  <c r="AO485" i="1"/>
  <c r="AO481" i="1"/>
  <c r="AO477" i="1"/>
  <c r="AO473" i="1"/>
  <c r="AO469" i="1"/>
  <c r="AO465" i="1"/>
  <c r="AO461" i="1"/>
  <c r="AO457" i="1"/>
  <c r="AO453" i="1"/>
  <c r="AO449" i="1"/>
  <c r="AO445" i="1"/>
  <c r="AO441" i="1"/>
  <c r="AO437" i="1"/>
  <c r="AO433" i="1"/>
  <c r="AO429" i="1"/>
  <c r="AO425" i="1"/>
  <c r="AO421" i="1"/>
  <c r="AP564" i="1"/>
  <c r="AP558" i="1"/>
  <c r="AQ552" i="1"/>
  <c r="AP547" i="1"/>
  <c r="AP542" i="1"/>
  <c r="AQ536" i="1"/>
  <c r="AP531" i="1"/>
  <c r="AP526" i="1"/>
  <c r="AQ520" i="1"/>
  <c r="AP515" i="1"/>
  <c r="AP510" i="1"/>
  <c r="AQ504" i="1"/>
  <c r="AP499" i="1"/>
  <c r="AP494" i="1"/>
  <c r="AQ488" i="1"/>
  <c r="AP483" i="1"/>
  <c r="AP478" i="1"/>
  <c r="AQ472" i="1"/>
  <c r="AQ562" i="1"/>
  <c r="AP557" i="1"/>
  <c r="AP552" i="1"/>
  <c r="AQ546" i="1"/>
  <c r="AP541" i="1"/>
  <c r="AP536" i="1"/>
  <c r="AQ530" i="1"/>
  <c r="AP525" i="1"/>
  <c r="AP520" i="1"/>
  <c r="AQ514" i="1"/>
  <c r="AP509" i="1"/>
  <c r="AP504" i="1"/>
  <c r="AQ498" i="1"/>
  <c r="AP493" i="1"/>
  <c r="AP488" i="1"/>
  <c r="AQ482" i="1"/>
  <c r="AP477" i="1"/>
  <c r="AP562" i="1"/>
  <c r="AQ556" i="1"/>
  <c r="AP551" i="1"/>
  <c r="AP546" i="1"/>
  <c r="AQ540" i="1"/>
  <c r="AP535" i="1"/>
  <c r="AP530" i="1"/>
  <c r="AQ524" i="1"/>
  <c r="AP519" i="1"/>
  <c r="AP514" i="1"/>
  <c r="AQ508" i="1"/>
  <c r="AP503" i="1"/>
  <c r="AP498" i="1"/>
  <c r="AQ492" i="1"/>
  <c r="AP561" i="1"/>
  <c r="AP556" i="1"/>
  <c r="AQ550" i="1"/>
  <c r="AP545" i="1"/>
  <c r="AP540" i="1"/>
  <c r="AQ534" i="1"/>
  <c r="AP529" i="1"/>
  <c r="AP524" i="1"/>
  <c r="AQ518" i="1"/>
  <c r="AP513" i="1"/>
  <c r="AP508" i="1"/>
  <c r="AQ502" i="1"/>
  <c r="AP497" i="1"/>
  <c r="AP492" i="1"/>
  <c r="AQ486" i="1"/>
  <c r="AP481" i="1"/>
  <c r="AP476" i="1"/>
  <c r="AQ470" i="1"/>
  <c r="AP465" i="1"/>
  <c r="AP460" i="1"/>
  <c r="AQ454" i="1"/>
  <c r="AP449" i="1"/>
  <c r="AP444" i="1"/>
  <c r="AQ438" i="1"/>
  <c r="AP433" i="1"/>
  <c r="AP428" i="1"/>
  <c r="AQ422" i="1"/>
  <c r="AP417" i="1"/>
  <c r="AP412" i="1"/>
  <c r="AQ406" i="1"/>
  <c r="AP401" i="1"/>
  <c r="AP396" i="1"/>
  <c r="AQ390" i="1"/>
  <c r="AP385" i="1"/>
  <c r="AO734" i="1"/>
  <c r="AO718" i="1"/>
  <c r="AO702" i="1"/>
  <c r="AO686" i="1"/>
  <c r="AO670" i="1"/>
  <c r="AO654" i="1"/>
  <c r="AO638" i="1"/>
  <c r="AO622" i="1"/>
  <c r="AO606" i="1"/>
  <c r="AO590" i="1"/>
  <c r="AO574" i="1"/>
  <c r="AO558" i="1"/>
  <c r="AO542" i="1"/>
  <c r="AO526" i="1"/>
  <c r="AO510" i="1"/>
  <c r="AO494" i="1"/>
  <c r="AO478" i="1"/>
  <c r="AO462" i="1"/>
  <c r="AO446" i="1"/>
  <c r="AO430" i="1"/>
  <c r="AQ560" i="1"/>
  <c r="AP555" i="1"/>
  <c r="AP550" i="1"/>
  <c r="AQ544" i="1"/>
  <c r="AP539" i="1"/>
  <c r="AP534" i="1"/>
  <c r="AQ528" i="1"/>
  <c r="AP523" i="1"/>
  <c r="AP518" i="1"/>
  <c r="AQ512" i="1"/>
  <c r="AP507" i="1"/>
  <c r="AP502" i="1"/>
  <c r="AQ496" i="1"/>
  <c r="AP491" i="1"/>
  <c r="AP486" i="1"/>
  <c r="AQ480" i="1"/>
  <c r="AP475" i="1"/>
  <c r="AP560" i="1"/>
  <c r="AQ554" i="1"/>
  <c r="AP549" i="1"/>
  <c r="AP544" i="1"/>
  <c r="AQ538" i="1"/>
  <c r="AP533" i="1"/>
  <c r="AP528" i="1"/>
  <c r="AQ522" i="1"/>
  <c r="AP517" i="1"/>
  <c r="AP512" i="1"/>
  <c r="AQ506" i="1"/>
  <c r="AP501" i="1"/>
  <c r="AP496" i="1"/>
  <c r="AQ490" i="1"/>
  <c r="AP485" i="1"/>
  <c r="AP480" i="1"/>
  <c r="AQ474" i="1"/>
  <c r="AP559" i="1"/>
  <c r="AP554" i="1"/>
  <c r="AQ548" i="1"/>
  <c r="AP543" i="1"/>
  <c r="AP538" i="1"/>
  <c r="AQ532" i="1"/>
  <c r="AP527" i="1"/>
  <c r="AP522" i="1"/>
  <c r="AQ516" i="1"/>
  <c r="AP511" i="1"/>
  <c r="AP506" i="1"/>
  <c r="AQ500" i="1"/>
  <c r="AP495" i="1"/>
  <c r="AP490" i="1"/>
  <c r="AQ558" i="1"/>
  <c r="AP553" i="1"/>
  <c r="AP548" i="1"/>
  <c r="AQ542" i="1"/>
  <c r="AP537" i="1"/>
  <c r="AP532" i="1"/>
  <c r="AQ526" i="1"/>
  <c r="AP521" i="1"/>
  <c r="AP516" i="1"/>
  <c r="AQ510" i="1"/>
  <c r="AP505" i="1"/>
  <c r="AP500" i="1"/>
  <c r="AQ494" i="1"/>
  <c r="AP489" i="1"/>
  <c r="AP484" i="1"/>
  <c r="AQ478" i="1"/>
  <c r="AP473" i="1"/>
  <c r="AP468" i="1"/>
  <c r="AQ462" i="1"/>
  <c r="AP457" i="1"/>
  <c r="AP452" i="1"/>
  <c r="AQ446" i="1"/>
  <c r="AP441" i="1"/>
  <c r="AP436" i="1"/>
  <c r="AQ430" i="1"/>
  <c r="AP425" i="1"/>
  <c r="AP420" i="1"/>
  <c r="AQ414" i="1"/>
  <c r="AP409" i="1"/>
  <c r="AP404" i="1"/>
  <c r="AQ398" i="1"/>
  <c r="AP393" i="1"/>
  <c r="AP388" i="1"/>
  <c r="AQ382" i="1"/>
  <c r="AO726" i="1"/>
  <c r="AO710" i="1"/>
  <c r="AO694" i="1"/>
  <c r="AO678" i="1"/>
  <c r="AO662" i="1"/>
  <c r="AO646" i="1"/>
  <c r="AO630" i="1"/>
  <c r="AO614" i="1"/>
  <c r="AO598" i="1"/>
  <c r="AO582" i="1"/>
  <c r="AO566" i="1"/>
  <c r="AO550" i="1"/>
  <c r="AO534" i="1"/>
  <c r="AO518" i="1"/>
  <c r="AO502" i="1"/>
  <c r="AO486" i="1"/>
  <c r="AO470" i="1"/>
  <c r="AO454" i="1"/>
  <c r="AO438" i="1"/>
  <c r="AO422" i="1"/>
  <c r="AP470" i="1"/>
  <c r="AP463" i="1"/>
  <c r="AP456" i="1"/>
  <c r="AQ448" i="1"/>
  <c r="AQ434" i="1"/>
  <c r="AP413" i="1"/>
  <c r="AQ484" i="1"/>
  <c r="AP469" i="1"/>
  <c r="AP462" i="1"/>
  <c r="AP455" i="1"/>
  <c r="AP448" i="1"/>
  <c r="AQ440" i="1"/>
  <c r="AP434" i="1"/>
  <c r="AQ426" i="1"/>
  <c r="AP419" i="1"/>
  <c r="AQ412" i="1"/>
  <c r="AP405" i="1"/>
  <c r="AP398" i="1"/>
  <c r="AP391" i="1"/>
  <c r="AP384" i="1"/>
  <c r="AO736" i="1"/>
  <c r="AO722" i="1"/>
  <c r="AO708" i="1"/>
  <c r="AO672" i="1"/>
  <c r="AO658" i="1"/>
  <c r="AO644" i="1"/>
  <c r="AO608" i="1"/>
  <c r="AO594" i="1"/>
  <c r="AO580" i="1"/>
  <c r="AO544" i="1"/>
  <c r="AO530" i="1"/>
  <c r="AO516" i="1"/>
  <c r="AO480" i="1"/>
  <c r="AO466" i="1"/>
  <c r="AO452" i="1"/>
  <c r="AO417" i="1"/>
  <c r="AO412" i="1"/>
  <c r="AO401" i="1"/>
  <c r="AO396" i="1"/>
  <c r="AO385" i="1"/>
  <c r="AP482" i="1"/>
  <c r="AQ468" i="1"/>
  <c r="AP461" i="1"/>
  <c r="AP454" i="1"/>
  <c r="AP447" i="1"/>
  <c r="AP440" i="1"/>
  <c r="AQ432" i="1"/>
  <c r="AP426" i="1"/>
  <c r="AQ418" i="1"/>
  <c r="AP411" i="1"/>
  <c r="AQ404" i="1"/>
  <c r="AP397" i="1"/>
  <c r="AP390" i="1"/>
  <c r="AP383" i="1"/>
  <c r="AO728" i="1"/>
  <c r="AO714" i="1"/>
  <c r="AO700" i="1"/>
  <c r="AO664" i="1"/>
  <c r="AO650" i="1"/>
  <c r="AO636" i="1"/>
  <c r="AO600" i="1"/>
  <c r="AO586" i="1"/>
  <c r="AO572" i="1"/>
  <c r="AO536" i="1"/>
  <c r="AO522" i="1"/>
  <c r="AO508" i="1"/>
  <c r="AO472" i="1"/>
  <c r="AO458" i="1"/>
  <c r="AO444" i="1"/>
  <c r="AO411" i="1"/>
  <c r="AO406" i="1"/>
  <c r="AO395" i="1"/>
  <c r="AO390" i="1"/>
  <c r="AP479" i="1"/>
  <c r="AP467" i="1"/>
  <c r="AQ460" i="1"/>
  <c r="AP453" i="1"/>
  <c r="AP446" i="1"/>
  <c r="AP439" i="1"/>
  <c r="AP432" i="1"/>
  <c r="AQ424" i="1"/>
  <c r="AP418" i="1"/>
  <c r="AQ410" i="1"/>
  <c r="AP403" i="1"/>
  <c r="AQ396" i="1"/>
  <c r="AP389" i="1"/>
  <c r="AP382" i="1"/>
  <c r="AO720" i="1"/>
  <c r="AO706" i="1"/>
  <c r="AO692" i="1"/>
  <c r="AO656" i="1"/>
  <c r="AO642" i="1"/>
  <c r="AO628" i="1"/>
  <c r="AO592" i="1"/>
  <c r="AO578" i="1"/>
  <c r="AO564" i="1"/>
  <c r="AO528" i="1"/>
  <c r="AO514" i="1"/>
  <c r="AO500" i="1"/>
  <c r="AO464" i="1"/>
  <c r="AO450" i="1"/>
  <c r="AO436" i="1"/>
  <c r="AO416" i="1"/>
  <c r="AO405" i="1"/>
  <c r="AO400" i="1"/>
  <c r="AO389" i="1"/>
  <c r="AO384" i="1"/>
  <c r="AQ476" i="1"/>
  <c r="AP445" i="1"/>
  <c r="AP431" i="1"/>
  <c r="AP424" i="1"/>
  <c r="AP410" i="1"/>
  <c r="AQ402" i="1"/>
  <c r="AP395" i="1"/>
  <c r="AO698" i="1"/>
  <c r="AO684" i="1"/>
  <c r="AO648" i="1"/>
  <c r="AO634" i="1"/>
  <c r="AO620" i="1"/>
  <c r="AO584" i="1"/>
  <c r="AO556" i="1"/>
  <c r="AO520" i="1"/>
  <c r="AO506" i="1"/>
  <c r="AO492" i="1"/>
  <c r="AO456" i="1"/>
  <c r="AO428" i="1"/>
  <c r="AO415" i="1"/>
  <c r="AO410" i="1"/>
  <c r="AO399" i="1"/>
  <c r="AO394" i="1"/>
  <c r="AO383" i="1"/>
  <c r="AQ466" i="1"/>
  <c r="AP459" i="1"/>
  <c r="AQ452" i="1"/>
  <c r="AP438" i="1"/>
  <c r="AQ416" i="1"/>
  <c r="AQ388" i="1"/>
  <c r="AO712" i="1"/>
  <c r="AO570" i="1"/>
  <c r="AO442" i="1"/>
  <c r="AP474" i="1"/>
  <c r="AP466" i="1"/>
  <c r="AQ458" i="1"/>
  <c r="AP451" i="1"/>
  <c r="AQ444" i="1"/>
  <c r="AP437" i="1"/>
  <c r="AP430" i="1"/>
  <c r="AP423" i="1"/>
  <c r="AP416" i="1"/>
  <c r="AQ408" i="1"/>
  <c r="AP402" i="1"/>
  <c r="AQ394" i="1"/>
  <c r="AP387" i="1"/>
  <c r="AO740" i="1"/>
  <c r="AO704" i="1"/>
  <c r="AO690" i="1"/>
  <c r="AO676" i="1"/>
  <c r="AO640" i="1"/>
  <c r="AO626" i="1"/>
  <c r="AO612" i="1"/>
  <c r="AO576" i="1"/>
  <c r="AO562" i="1"/>
  <c r="AO548" i="1"/>
  <c r="AO512" i="1"/>
  <c r="AO498" i="1"/>
  <c r="AO484" i="1"/>
  <c r="AO448" i="1"/>
  <c r="AO434" i="1"/>
  <c r="AO420" i="1"/>
  <c r="AO409" i="1"/>
  <c r="AO404" i="1"/>
  <c r="AO393" i="1"/>
  <c r="AO388" i="1"/>
  <c r="AP472" i="1"/>
  <c r="AQ464" i="1"/>
  <c r="AP458" i="1"/>
  <c r="AQ450" i="1"/>
  <c r="AP443" i="1"/>
  <c r="AQ436" i="1"/>
  <c r="AP429" i="1"/>
  <c r="AP422" i="1"/>
  <c r="AP415" i="1"/>
  <c r="AP408" i="1"/>
  <c r="AQ400" i="1"/>
  <c r="AP394" i="1"/>
  <c r="AQ386" i="1"/>
  <c r="AO732" i="1"/>
  <c r="AO696" i="1"/>
  <c r="AO682" i="1"/>
  <c r="AO668" i="1"/>
  <c r="AO632" i="1"/>
  <c r="AO618" i="1"/>
  <c r="AO604" i="1"/>
  <c r="AO568" i="1"/>
  <c r="AO554" i="1"/>
  <c r="AO540" i="1"/>
  <c r="AO504" i="1"/>
  <c r="AO490" i="1"/>
  <c r="AO476" i="1"/>
  <c r="AO440" i="1"/>
  <c r="AO426" i="1"/>
  <c r="AO419" i="1"/>
  <c r="AO414" i="1"/>
  <c r="AO403" i="1"/>
  <c r="AO398" i="1"/>
  <c r="AO387" i="1"/>
  <c r="AO382" i="1"/>
  <c r="AP471" i="1"/>
  <c r="AP464" i="1"/>
  <c r="AQ456" i="1"/>
  <c r="AP450" i="1"/>
  <c r="AQ442" i="1"/>
  <c r="AP435" i="1"/>
  <c r="AQ428" i="1"/>
  <c r="AP421" i="1"/>
  <c r="AP414" i="1"/>
  <c r="AP407" i="1"/>
  <c r="AP400" i="1"/>
  <c r="AQ392" i="1"/>
  <c r="AP386" i="1"/>
  <c r="AO738" i="1"/>
  <c r="AO724" i="1"/>
  <c r="AO688" i="1"/>
  <c r="AO674" i="1"/>
  <c r="AO660" i="1"/>
  <c r="AO624" i="1"/>
  <c r="AO610" i="1"/>
  <c r="AO596" i="1"/>
  <c r="AO560" i="1"/>
  <c r="AO546" i="1"/>
  <c r="AO532" i="1"/>
  <c r="AO496" i="1"/>
  <c r="AO482" i="1"/>
  <c r="AO468" i="1"/>
  <c r="AO432" i="1"/>
  <c r="AO413" i="1"/>
  <c r="AO408" i="1"/>
  <c r="AO397" i="1"/>
  <c r="AO392" i="1"/>
  <c r="AP487" i="1"/>
  <c r="AP442" i="1"/>
  <c r="AP427" i="1"/>
  <c r="AQ420" i="1"/>
  <c r="AP406" i="1"/>
  <c r="AP399" i="1"/>
  <c r="AP392" i="1"/>
  <c r="AQ384" i="1"/>
  <c r="AO730" i="1"/>
  <c r="AO716" i="1"/>
  <c r="AO680" i="1"/>
  <c r="AO666" i="1"/>
  <c r="AO652" i="1"/>
  <c r="AO616" i="1"/>
  <c r="AO602" i="1"/>
  <c r="AO588" i="1"/>
  <c r="AO552" i="1"/>
  <c r="AO538" i="1"/>
  <c r="AO524" i="1"/>
  <c r="AO488" i="1"/>
  <c r="AO474" i="1"/>
  <c r="AO460" i="1"/>
  <c r="AO424" i="1"/>
  <c r="AO418" i="1"/>
  <c r="AO407" i="1"/>
  <c r="AO402" i="1"/>
  <c r="AO391" i="1"/>
  <c r="AO386" i="1"/>
  <c r="AI734" i="1"/>
  <c r="AI710" i="1"/>
  <c r="AI670" i="1"/>
  <c r="AI622" i="1"/>
  <c r="AI565" i="1"/>
  <c r="AI517" i="1"/>
  <c r="AI469" i="1"/>
  <c r="AI429" i="1"/>
  <c r="AI389" i="1"/>
  <c r="AH720" i="1"/>
  <c r="AH696" i="1"/>
  <c r="AH680" i="1"/>
  <c r="AH664" i="1"/>
  <c r="AH648" i="1"/>
  <c r="AH632" i="1"/>
  <c r="AH608" i="1"/>
  <c r="AH592" i="1"/>
  <c r="AH575" i="1"/>
  <c r="AH559" i="1"/>
  <c r="AH535" i="1"/>
  <c r="AH519" i="1"/>
  <c r="AH503" i="1"/>
  <c r="AH487" i="1"/>
  <c r="AH463" i="1"/>
  <c r="AH447" i="1"/>
  <c r="AH431" i="1"/>
  <c r="AH415" i="1"/>
  <c r="AH391" i="1"/>
  <c r="AH615" i="1"/>
  <c r="AH566" i="1"/>
  <c r="AH534" i="1"/>
  <c r="AH510" i="1"/>
  <c r="AH494" i="1"/>
  <c r="AH470" i="1"/>
  <c r="AH454" i="1"/>
  <c r="AH438" i="1"/>
  <c r="AH406" i="1"/>
  <c r="AH390" i="1"/>
  <c r="AH509" i="1"/>
  <c r="AH469" i="1"/>
  <c r="AH445" i="1"/>
  <c r="AH421" i="1"/>
  <c r="AH397" i="1"/>
  <c r="AH385" i="1"/>
  <c r="AI741" i="1"/>
  <c r="AI733" i="1"/>
  <c r="AI725" i="1"/>
  <c r="AI717" i="1"/>
  <c r="AI709" i="1"/>
  <c r="AI701" i="1"/>
  <c r="AI693" i="1"/>
  <c r="AI685" i="1"/>
  <c r="AI677" i="1"/>
  <c r="AI669" i="1"/>
  <c r="AI661" i="1"/>
  <c r="AI653" i="1"/>
  <c r="AI645" i="1"/>
  <c r="AI637" i="1"/>
  <c r="AI629" i="1"/>
  <c r="AI621" i="1"/>
  <c r="AI613" i="1"/>
  <c r="AI605" i="1"/>
  <c r="AI597" i="1"/>
  <c r="AI589" i="1"/>
  <c r="AI581" i="1"/>
  <c r="AI572" i="1"/>
  <c r="AI564" i="1"/>
  <c r="AI556" i="1"/>
  <c r="AI548" i="1"/>
  <c r="AI540" i="1"/>
  <c r="AI532" i="1"/>
  <c r="AI524" i="1"/>
  <c r="AI516" i="1"/>
  <c r="AI508" i="1"/>
  <c r="AI500" i="1"/>
  <c r="AI492" i="1"/>
  <c r="AI484" i="1"/>
  <c r="AI476" i="1"/>
  <c r="AI468" i="1"/>
  <c r="AI460" i="1"/>
  <c r="AI452" i="1"/>
  <c r="AI444" i="1"/>
  <c r="AI436" i="1"/>
  <c r="AI428" i="1"/>
  <c r="AI420" i="1"/>
  <c r="AI412" i="1"/>
  <c r="AI404" i="1"/>
  <c r="AI396" i="1"/>
  <c r="AI388" i="1"/>
  <c r="AH735" i="1"/>
  <c r="AH727" i="1"/>
  <c r="AH719" i="1"/>
  <c r="AH711" i="1"/>
  <c r="AH703" i="1"/>
  <c r="AH695" i="1"/>
  <c r="AH687" i="1"/>
  <c r="AH679" i="1"/>
  <c r="AH671" i="1"/>
  <c r="AH663" i="1"/>
  <c r="AH655" i="1"/>
  <c r="AH647" i="1"/>
  <c r="AH639" i="1"/>
  <c r="AH631" i="1"/>
  <c r="AH607" i="1"/>
  <c r="AH599" i="1"/>
  <c r="AH583" i="1"/>
  <c r="AH558" i="1"/>
  <c r="AH518" i="1"/>
  <c r="AH478" i="1"/>
  <c r="AH422" i="1"/>
  <c r="AH493" i="1"/>
  <c r="AH453" i="1"/>
  <c r="AH413" i="1"/>
  <c r="AH389" i="1"/>
  <c r="AI740" i="1"/>
  <c r="AI732" i="1"/>
  <c r="AI724" i="1"/>
  <c r="AI716" i="1"/>
  <c r="AI708" i="1"/>
  <c r="AI700" i="1"/>
  <c r="AI692" i="1"/>
  <c r="AI684" i="1"/>
  <c r="AI676" i="1"/>
  <c r="AI668" i="1"/>
  <c r="AI660" i="1"/>
  <c r="AI652" i="1"/>
  <c r="AI644" i="1"/>
  <c r="AI636" i="1"/>
  <c r="AI628" i="1"/>
  <c r="AI620" i="1"/>
  <c r="AI612" i="1"/>
  <c r="AI604" i="1"/>
  <c r="AI596" i="1"/>
  <c r="AI588" i="1"/>
  <c r="AI580" i="1"/>
  <c r="AI571" i="1"/>
  <c r="AI563" i="1"/>
  <c r="AI555" i="1"/>
  <c r="AI547" i="1"/>
  <c r="AI539" i="1"/>
  <c r="AI531" i="1"/>
  <c r="AI523" i="1"/>
  <c r="AI515" i="1"/>
  <c r="AI507" i="1"/>
  <c r="AI499" i="1"/>
  <c r="AI491" i="1"/>
  <c r="AI483" i="1"/>
  <c r="AI475" i="1"/>
  <c r="AI467" i="1"/>
  <c r="AI459" i="1"/>
  <c r="AI451" i="1"/>
  <c r="AI443" i="1"/>
  <c r="AI435" i="1"/>
  <c r="AI427" i="1"/>
  <c r="AI419" i="1"/>
  <c r="AI411" i="1"/>
  <c r="AI403" i="1"/>
  <c r="AI395" i="1"/>
  <c r="AI387" i="1"/>
  <c r="AH734" i="1"/>
  <c r="AH726" i="1"/>
  <c r="AH718" i="1"/>
  <c r="AH710" i="1"/>
  <c r="AH702" i="1"/>
  <c r="AH694" i="1"/>
  <c r="AH686" i="1"/>
  <c r="AH678" i="1"/>
  <c r="AH670" i="1"/>
  <c r="AH662" i="1"/>
  <c r="AH654" i="1"/>
  <c r="AH646" i="1"/>
  <c r="AH638" i="1"/>
  <c r="AH630" i="1"/>
  <c r="AH622" i="1"/>
  <c r="AH614" i="1"/>
  <c r="AH606" i="1"/>
  <c r="AH598" i="1"/>
  <c r="AH590" i="1"/>
  <c r="AH581" i="1"/>
  <c r="AH573" i="1"/>
  <c r="AH565" i="1"/>
  <c r="AH557" i="1"/>
  <c r="AH549" i="1"/>
  <c r="AH541" i="1"/>
  <c r="AH533" i="1"/>
  <c r="AH525" i="1"/>
  <c r="AH501" i="1"/>
  <c r="AH477" i="1"/>
  <c r="AH429" i="1"/>
  <c r="AI739" i="1"/>
  <c r="AI731" i="1"/>
  <c r="AI723" i="1"/>
  <c r="AI715" i="1"/>
  <c r="AI707" i="1"/>
  <c r="AI699" i="1"/>
  <c r="AI691" i="1"/>
  <c r="AI683" i="1"/>
  <c r="AI675" i="1"/>
  <c r="AI667" i="1"/>
  <c r="AI659" i="1"/>
  <c r="AI651" i="1"/>
  <c r="AI643" i="1"/>
  <c r="AI635" i="1"/>
  <c r="AI627" i="1"/>
  <c r="AI619" i="1"/>
  <c r="AI611" i="1"/>
  <c r="AI603" i="1"/>
  <c r="AI595" i="1"/>
  <c r="AI587" i="1"/>
  <c r="AI578" i="1"/>
  <c r="AI570" i="1"/>
  <c r="AI562" i="1"/>
  <c r="AI554" i="1"/>
  <c r="AI546" i="1"/>
  <c r="AI538" i="1"/>
  <c r="AI530" i="1"/>
  <c r="AI522" i="1"/>
  <c r="AI514" i="1"/>
  <c r="AI506" i="1"/>
  <c r="AI498" i="1"/>
  <c r="AI490" i="1"/>
  <c r="AI482" i="1"/>
  <c r="AI474" i="1"/>
  <c r="AI466" i="1"/>
  <c r="AI458" i="1"/>
  <c r="AI450" i="1"/>
  <c r="AI442" i="1"/>
  <c r="AI434" i="1"/>
  <c r="AI426" i="1"/>
  <c r="AI418" i="1"/>
  <c r="AI410" i="1"/>
  <c r="AI402" i="1"/>
  <c r="AI394" i="1"/>
  <c r="AI386" i="1"/>
  <c r="AH741" i="1"/>
  <c r="AH733" i="1"/>
  <c r="AH725" i="1"/>
  <c r="AH717" i="1"/>
  <c r="AH709" i="1"/>
  <c r="AH701" i="1"/>
  <c r="AH693" i="1"/>
  <c r="AH685" i="1"/>
  <c r="AH677" i="1"/>
  <c r="AH669" i="1"/>
  <c r="AH661" i="1"/>
  <c r="AH653" i="1"/>
  <c r="AH645" i="1"/>
  <c r="AH637" i="1"/>
  <c r="AH629" i="1"/>
  <c r="AH621" i="1"/>
  <c r="AH613" i="1"/>
  <c r="AH605" i="1"/>
  <c r="AH597" i="1"/>
  <c r="AH589" i="1"/>
  <c r="AH580" i="1"/>
  <c r="AH572" i="1"/>
  <c r="AH564" i="1"/>
  <c r="AH556" i="1"/>
  <c r="AH548" i="1"/>
  <c r="AH540" i="1"/>
  <c r="AH532" i="1"/>
  <c r="AH524" i="1"/>
  <c r="AH516" i="1"/>
  <c r="AH508" i="1"/>
  <c r="AH500" i="1"/>
  <c r="AH492" i="1"/>
  <c r="AH484" i="1"/>
  <c r="AH476" i="1"/>
  <c r="AH468" i="1"/>
  <c r="AH460" i="1"/>
  <c r="AH452" i="1"/>
  <c r="AH444" i="1"/>
  <c r="AH436" i="1"/>
  <c r="AH428" i="1"/>
  <c r="AH420" i="1"/>
  <c r="AH412" i="1"/>
  <c r="AH404" i="1"/>
  <c r="AH396" i="1"/>
  <c r="AH388" i="1"/>
  <c r="AI738" i="1"/>
  <c r="AI722" i="1"/>
  <c r="AI714" i="1"/>
  <c r="AI698" i="1"/>
  <c r="AI690" i="1"/>
  <c r="AI682" i="1"/>
  <c r="AI674" i="1"/>
  <c r="AI658" i="1"/>
  <c r="AI650" i="1"/>
  <c r="AI642" i="1"/>
  <c r="AI634" i="1"/>
  <c r="AI618" i="1"/>
  <c r="AI610" i="1"/>
  <c r="AI602" i="1"/>
  <c r="AI594" i="1"/>
  <c r="AI586" i="1"/>
  <c r="AI569" i="1"/>
  <c r="AI561" i="1"/>
  <c r="AI553" i="1"/>
  <c r="AI545" i="1"/>
  <c r="AI537" i="1"/>
  <c r="AI521" i="1"/>
  <c r="AI513" i="1"/>
  <c r="AI505" i="1"/>
  <c r="AI497" i="1"/>
  <c r="AI489" i="1"/>
  <c r="AI473" i="1"/>
  <c r="AI465" i="1"/>
  <c r="AI457" i="1"/>
  <c r="AI449" i="1"/>
  <c r="AI433" i="1"/>
  <c r="AI425" i="1"/>
  <c r="AI417" i="1"/>
  <c r="AI401" i="1"/>
  <c r="AI393" i="1"/>
  <c r="AI385" i="1"/>
  <c r="AH732" i="1"/>
  <c r="AH724" i="1"/>
  <c r="AH716" i="1"/>
  <c r="AH700" i="1"/>
  <c r="AH692" i="1"/>
  <c r="AH676" i="1"/>
  <c r="AH660" i="1"/>
  <c r="AH644" i="1"/>
  <c r="AH636" i="1"/>
  <c r="AH620" i="1"/>
  <c r="AH604" i="1"/>
  <c r="AH588" i="1"/>
  <c r="AH571" i="1"/>
  <c r="AH555" i="1"/>
  <c r="AH547" i="1"/>
  <c r="AH531" i="1"/>
  <c r="AH515" i="1"/>
  <c r="AH499" i="1"/>
  <c r="AH491" i="1"/>
  <c r="AH475" i="1"/>
  <c r="AH459" i="1"/>
  <c r="AH443" i="1"/>
  <c r="AH427" i="1"/>
  <c r="AH411" i="1"/>
  <c r="AH403" i="1"/>
  <c r="AH387" i="1"/>
  <c r="AH627" i="1"/>
  <c r="AH587" i="1"/>
  <c r="AH570" i="1"/>
  <c r="AH554" i="1"/>
  <c r="AH530" i="1"/>
  <c r="AH506" i="1"/>
  <c r="AH490" i="1"/>
  <c r="AH466" i="1"/>
  <c r="AH450" i="1"/>
  <c r="AH426" i="1"/>
  <c r="AH410" i="1"/>
  <c r="AH386" i="1"/>
  <c r="AH505" i="1"/>
  <c r="AH481" i="1"/>
  <c r="AH457" i="1"/>
  <c r="AH441" i="1"/>
  <c r="AH425" i="1"/>
  <c r="AH401" i="1"/>
  <c r="AI730" i="1"/>
  <c r="AI706" i="1"/>
  <c r="AI666" i="1"/>
  <c r="AI626" i="1"/>
  <c r="AI577" i="1"/>
  <c r="AI529" i="1"/>
  <c r="AI481" i="1"/>
  <c r="AI441" i="1"/>
  <c r="AI409" i="1"/>
  <c r="AH740" i="1"/>
  <c r="AH708" i="1"/>
  <c r="AH684" i="1"/>
  <c r="AH668" i="1"/>
  <c r="AH652" i="1"/>
  <c r="AH628" i="1"/>
  <c r="AH612" i="1"/>
  <c r="AH596" i="1"/>
  <c r="AH579" i="1"/>
  <c r="AH563" i="1"/>
  <c r="AH539" i="1"/>
  <c r="AH523" i="1"/>
  <c r="AH507" i="1"/>
  <c r="AH483" i="1"/>
  <c r="AH467" i="1"/>
  <c r="AH451" i="1"/>
  <c r="AH435" i="1"/>
  <c r="AH419" i="1"/>
  <c r="AH395" i="1"/>
  <c r="AH619" i="1"/>
  <c r="AH562" i="1"/>
  <c r="AH538" i="1"/>
  <c r="AH514" i="1"/>
  <c r="AH498" i="1"/>
  <c r="AH474" i="1"/>
  <c r="AH458" i="1"/>
  <c r="AH434" i="1"/>
  <c r="AH418" i="1"/>
  <c r="AH394" i="1"/>
  <c r="AI737" i="1"/>
  <c r="AI729" i="1"/>
  <c r="AI721" i="1"/>
  <c r="AI713" i="1"/>
  <c r="AI705" i="1"/>
  <c r="AI697" i="1"/>
  <c r="AI689" i="1"/>
  <c r="AI681" i="1"/>
  <c r="AI673" i="1"/>
  <c r="AI665" i="1"/>
  <c r="AI657" i="1"/>
  <c r="AI649" i="1"/>
  <c r="AI641" i="1"/>
  <c r="AI633" i="1"/>
  <c r="AI625" i="1"/>
  <c r="AI617" i="1"/>
  <c r="AI609" i="1"/>
  <c r="AI601" i="1"/>
  <c r="AI593" i="1"/>
  <c r="AI585" i="1"/>
  <c r="AI576" i="1"/>
  <c r="AI568" i="1"/>
  <c r="AI560" i="1"/>
  <c r="AI552" i="1"/>
  <c r="AI544" i="1"/>
  <c r="AI536" i="1"/>
  <c r="AI528" i="1"/>
  <c r="AI520" i="1"/>
  <c r="AI512" i="1"/>
  <c r="AI504" i="1"/>
  <c r="AI496" i="1"/>
  <c r="AI488" i="1"/>
  <c r="AI480" i="1"/>
  <c r="AI472" i="1"/>
  <c r="AI464" i="1"/>
  <c r="AI456" i="1"/>
  <c r="AI448" i="1"/>
  <c r="AI440" i="1"/>
  <c r="AI432" i="1"/>
  <c r="AI424" i="1"/>
  <c r="AI416" i="1"/>
  <c r="AI408" i="1"/>
  <c r="AI400" i="1"/>
  <c r="AI392" i="1"/>
  <c r="AI384" i="1"/>
  <c r="AH739" i="1"/>
  <c r="AH731" i="1"/>
  <c r="AH723" i="1"/>
  <c r="AH715" i="1"/>
  <c r="AH707" i="1"/>
  <c r="AH699" i="1"/>
  <c r="AH691" i="1"/>
  <c r="AH683" i="1"/>
  <c r="AH675" i="1"/>
  <c r="AH667" i="1"/>
  <c r="AH659" i="1"/>
  <c r="AH651" i="1"/>
  <c r="AH643" i="1"/>
  <c r="AH635" i="1"/>
  <c r="AH611" i="1"/>
  <c r="AH603" i="1"/>
  <c r="AH595" i="1"/>
  <c r="AH578" i="1"/>
  <c r="AH546" i="1"/>
  <c r="AH522" i="1"/>
  <c r="AH482" i="1"/>
  <c r="AH442" i="1"/>
  <c r="AH402" i="1"/>
  <c r="AH497" i="1"/>
  <c r="AH465" i="1"/>
  <c r="AH433" i="1"/>
  <c r="AH417" i="1"/>
  <c r="AH393" i="1"/>
  <c r="AI736" i="1"/>
  <c r="AI728" i="1"/>
  <c r="AI720" i="1"/>
  <c r="AI712" i="1"/>
  <c r="AI704" i="1"/>
  <c r="AI696" i="1"/>
  <c r="AI688" i="1"/>
  <c r="AI680" i="1"/>
  <c r="AI672" i="1"/>
  <c r="AI664" i="1"/>
  <c r="AI656" i="1"/>
  <c r="AI648" i="1"/>
  <c r="AI640" i="1"/>
  <c r="AI632" i="1"/>
  <c r="AI624" i="1"/>
  <c r="AI616" i="1"/>
  <c r="AI608" i="1"/>
  <c r="AI600" i="1"/>
  <c r="AI592" i="1"/>
  <c r="AI584" i="1"/>
  <c r="AI575" i="1"/>
  <c r="AI567" i="1"/>
  <c r="AI559" i="1"/>
  <c r="AI551" i="1"/>
  <c r="AI543" i="1"/>
  <c r="AI535" i="1"/>
  <c r="AI527" i="1"/>
  <c r="AI519" i="1"/>
  <c r="AI511" i="1"/>
  <c r="AI503" i="1"/>
  <c r="AI495" i="1"/>
  <c r="AI487" i="1"/>
  <c r="AI479" i="1"/>
  <c r="AI471" i="1"/>
  <c r="AI463" i="1"/>
  <c r="AI455" i="1"/>
  <c r="AI447" i="1"/>
  <c r="AI439" i="1"/>
  <c r="AI431" i="1"/>
  <c r="AI423" i="1"/>
  <c r="AI415" i="1"/>
  <c r="AI407" i="1"/>
  <c r="AI399" i="1"/>
  <c r="AI391" i="1"/>
  <c r="AI383" i="1"/>
  <c r="AH738" i="1"/>
  <c r="AH730" i="1"/>
  <c r="AH722" i="1"/>
  <c r="AH714" i="1"/>
  <c r="AH706" i="1"/>
  <c r="AH698" i="1"/>
  <c r="AH690" i="1"/>
  <c r="AH682" i="1"/>
  <c r="AH674" i="1"/>
  <c r="AH666" i="1"/>
  <c r="AH658" i="1"/>
  <c r="AH650" i="1"/>
  <c r="AH642" i="1"/>
  <c r="AH634" i="1"/>
  <c r="AH626" i="1"/>
  <c r="AH618" i="1"/>
  <c r="AH610" i="1"/>
  <c r="AH602" i="1"/>
  <c r="AH594" i="1"/>
  <c r="AH586" i="1"/>
  <c r="AH577" i="1"/>
  <c r="AH569" i="1"/>
  <c r="AH561" i="1"/>
  <c r="AH553" i="1"/>
  <c r="AH545" i="1"/>
  <c r="AH537" i="1"/>
  <c r="AH529" i="1"/>
  <c r="AH521" i="1"/>
  <c r="AH513" i="1"/>
  <c r="AH489" i="1"/>
  <c r="AH473" i="1"/>
  <c r="AH449" i="1"/>
  <c r="AH409" i="1"/>
  <c r="AI735" i="1"/>
  <c r="AI727" i="1"/>
  <c r="AI719" i="1"/>
  <c r="AI711" i="1"/>
  <c r="AI703" i="1"/>
  <c r="AI695" i="1"/>
  <c r="AI687" i="1"/>
  <c r="AI679" i="1"/>
  <c r="AI671" i="1"/>
  <c r="AI663" i="1"/>
  <c r="AI655" i="1"/>
  <c r="AI647" i="1"/>
  <c r="AI639" i="1"/>
  <c r="AI631" i="1"/>
  <c r="AI623" i="1"/>
  <c r="AI615" i="1"/>
  <c r="AI607" i="1"/>
  <c r="AI599" i="1"/>
  <c r="AI591" i="1"/>
  <c r="AI583" i="1"/>
  <c r="AI574" i="1"/>
  <c r="AI566" i="1"/>
  <c r="AI558" i="1"/>
  <c r="AI550" i="1"/>
  <c r="AI542" i="1"/>
  <c r="AI534" i="1"/>
  <c r="AI526" i="1"/>
  <c r="AI518" i="1"/>
  <c r="AI510" i="1"/>
  <c r="AI502" i="1"/>
  <c r="AI494" i="1"/>
  <c r="AI486" i="1"/>
  <c r="AI478" i="1"/>
  <c r="AI470" i="1"/>
  <c r="AI462" i="1"/>
  <c r="AI454" i="1"/>
  <c r="AI446" i="1"/>
  <c r="AI438" i="1"/>
  <c r="AI430" i="1"/>
  <c r="AI422" i="1"/>
  <c r="AI414" i="1"/>
  <c r="AI406" i="1"/>
  <c r="AI398" i="1"/>
  <c r="AI390" i="1"/>
  <c r="AI382" i="1"/>
  <c r="AJ382" i="1" s="1"/>
  <c r="AH737" i="1"/>
  <c r="AH729" i="1"/>
  <c r="AH721" i="1"/>
  <c r="AH713" i="1"/>
  <c r="AH705" i="1"/>
  <c r="AH697" i="1"/>
  <c r="AH689" i="1"/>
  <c r="AH681" i="1"/>
  <c r="AH673" i="1"/>
  <c r="AH665" i="1"/>
  <c r="AH657" i="1"/>
  <c r="AH649" i="1"/>
  <c r="AH641" i="1"/>
  <c r="AH633" i="1"/>
  <c r="AH625" i="1"/>
  <c r="AH617" i="1"/>
  <c r="AH609" i="1"/>
  <c r="AH601" i="1"/>
  <c r="AH593" i="1"/>
  <c r="AH585" i="1"/>
  <c r="AH576" i="1"/>
  <c r="AH568" i="1"/>
  <c r="AH560" i="1"/>
  <c r="AH552" i="1"/>
  <c r="AH544" i="1"/>
  <c r="AH536" i="1"/>
  <c r="AH528" i="1"/>
  <c r="AH520" i="1"/>
  <c r="AH512" i="1"/>
  <c r="AH504" i="1"/>
  <c r="AH496" i="1"/>
  <c r="AH488" i="1"/>
  <c r="AH480" i="1"/>
  <c r="AH472" i="1"/>
  <c r="AH464" i="1"/>
  <c r="AH456" i="1"/>
  <c r="AH448" i="1"/>
  <c r="AH440" i="1"/>
  <c r="AH432" i="1"/>
  <c r="AH424" i="1"/>
  <c r="AH416" i="1"/>
  <c r="AH408" i="1"/>
  <c r="AH400" i="1"/>
  <c r="AH392" i="1"/>
  <c r="AH384" i="1"/>
  <c r="AI726" i="1"/>
  <c r="AI718" i="1"/>
  <c r="AI702" i="1"/>
  <c r="AI694" i="1"/>
  <c r="AI686" i="1"/>
  <c r="AI678" i="1"/>
  <c r="AI662" i="1"/>
  <c r="AI654" i="1"/>
  <c r="AI646" i="1"/>
  <c r="AI638" i="1"/>
  <c r="AI630" i="1"/>
  <c r="AI614" i="1"/>
  <c r="AI606" i="1"/>
  <c r="AI598" i="1"/>
  <c r="AI590" i="1"/>
  <c r="AI582" i="1"/>
  <c r="AI573" i="1"/>
  <c r="AI557" i="1"/>
  <c r="AI549" i="1"/>
  <c r="AI541" i="1"/>
  <c r="AI533" i="1"/>
  <c r="AI525" i="1"/>
  <c r="AI509" i="1"/>
  <c r="AI501" i="1"/>
  <c r="AI493" i="1"/>
  <c r="AI485" i="1"/>
  <c r="AI477" i="1"/>
  <c r="AI461" i="1"/>
  <c r="AI453" i="1"/>
  <c r="AI445" i="1"/>
  <c r="AI437" i="1"/>
  <c r="AI421" i="1"/>
  <c r="AI413" i="1"/>
  <c r="AI405" i="1"/>
  <c r="AI397" i="1"/>
  <c r="AI579" i="1"/>
  <c r="AH736" i="1"/>
  <c r="AH728" i="1"/>
  <c r="AH712" i="1"/>
  <c r="AH704" i="1"/>
  <c r="AH688" i="1"/>
  <c r="AH672" i="1"/>
  <c r="AH656" i="1"/>
  <c r="AH640" i="1"/>
  <c r="AH624" i="1"/>
  <c r="AH616" i="1"/>
  <c r="AH600" i="1"/>
  <c r="AH584" i="1"/>
  <c r="AH567" i="1"/>
  <c r="AH551" i="1"/>
  <c r="AH543" i="1"/>
  <c r="AH527" i="1"/>
  <c r="AH511" i="1"/>
  <c r="AH495" i="1"/>
  <c r="AH479" i="1"/>
  <c r="AH471" i="1"/>
  <c r="AH455" i="1"/>
  <c r="AH439" i="1"/>
  <c r="AH423" i="1"/>
  <c r="AH407" i="1"/>
  <c r="AH399" i="1"/>
  <c r="AH383" i="1"/>
  <c r="AH623" i="1"/>
  <c r="AH591" i="1"/>
  <c r="AH574" i="1"/>
  <c r="AH550" i="1"/>
  <c r="AH542" i="1"/>
  <c r="AH526" i="1"/>
  <c r="AH502" i="1"/>
  <c r="AH486" i="1"/>
  <c r="AH462" i="1"/>
  <c r="AH446" i="1"/>
  <c r="AH430" i="1"/>
  <c r="AH414" i="1"/>
  <c r="AH398" i="1"/>
  <c r="AH382" i="1"/>
  <c r="AH517" i="1"/>
  <c r="AH485" i="1"/>
  <c r="AH461" i="1"/>
  <c r="AH437" i="1"/>
  <c r="AH405" i="1"/>
  <c r="AH582" i="1"/>
  <c r="W420" i="1"/>
  <c r="W432" i="1"/>
  <c r="X458" i="1"/>
  <c r="X526" i="1"/>
  <c r="W460" i="1"/>
  <c r="X521" i="1"/>
  <c r="W384" i="1"/>
  <c r="W466" i="1"/>
  <c r="X556" i="1"/>
  <c r="W503" i="1"/>
  <c r="X681" i="1"/>
  <c r="W614" i="1"/>
  <c r="W643" i="1"/>
  <c r="X386" i="1"/>
  <c r="W535" i="1"/>
  <c r="W395" i="1"/>
  <c r="W680" i="1"/>
  <c r="X490" i="1"/>
  <c r="X611" i="1"/>
  <c r="W595" i="1"/>
  <c r="X505" i="1"/>
  <c r="W580" i="1"/>
  <c r="W548" i="1"/>
  <c r="X529" i="1"/>
  <c r="W552" i="1"/>
  <c r="W670" i="1"/>
  <c r="W642" i="1"/>
  <c r="X391" i="1"/>
  <c r="X603" i="1"/>
  <c r="X532" i="1"/>
  <c r="W412" i="1"/>
  <c r="X492" i="1"/>
  <c r="X553" i="1"/>
  <c r="X438" i="1"/>
  <c r="X394" i="1"/>
  <c r="W404" i="1"/>
  <c r="X606" i="1"/>
  <c r="W702" i="1"/>
  <c r="W644" i="1"/>
  <c r="X692" i="1"/>
  <c r="W400" i="1"/>
  <c r="W526" i="1"/>
  <c r="X605" i="1"/>
  <c r="W480" i="1"/>
  <c r="X450" i="1"/>
  <c r="W452" i="1"/>
  <c r="X577" i="1"/>
  <c r="W408" i="1"/>
  <c r="X549" i="1"/>
  <c r="W558" i="1"/>
  <c r="X414" i="1"/>
  <c r="W560" i="1"/>
  <c r="W402" i="1"/>
  <c r="X418" i="1"/>
  <c r="W545" i="1"/>
  <c r="W524" i="1"/>
  <c r="W418" i="1"/>
  <c r="X550" i="1"/>
  <c r="X580" i="1"/>
  <c r="X470" i="1"/>
  <c r="X494" i="1"/>
  <c r="W603" i="1"/>
  <c r="W607" i="1"/>
  <c r="W475" i="1"/>
  <c r="W683" i="1"/>
  <c r="W489" i="1"/>
  <c r="X612" i="1"/>
  <c r="X510" i="1"/>
  <c r="W440" i="1"/>
  <c r="W522" i="1"/>
  <c r="X430" i="1"/>
  <c r="W476" i="1"/>
  <c r="X482" i="1"/>
  <c r="X495" i="1"/>
  <c r="X555" i="1"/>
  <c r="W513" i="1"/>
  <c r="X519" i="1"/>
  <c r="X562" i="1"/>
  <c r="W472" i="1"/>
  <c r="W406" i="1"/>
  <c r="W474" i="1"/>
  <c r="X575" i="1"/>
  <c r="W711" i="1"/>
  <c r="W570" i="1"/>
  <c r="W490" i="1"/>
  <c r="X665" i="1"/>
  <c r="W667" i="1"/>
  <c r="X669" i="1"/>
  <c r="X670" i="1"/>
  <c r="W671" i="1"/>
  <c r="W577" i="1"/>
  <c r="W567" i="1"/>
  <c r="W734" i="1"/>
  <c r="W512" i="1"/>
  <c r="W477" i="1"/>
  <c r="W549" i="1"/>
  <c r="W676" i="1"/>
  <c r="X523" i="1"/>
  <c r="X568" i="1"/>
  <c r="W712" i="1"/>
  <c r="X392" i="1"/>
  <c r="W494" i="1"/>
  <c r="X625" i="1"/>
  <c r="X734" i="1"/>
  <c r="W735" i="1"/>
  <c r="X737" i="1"/>
  <c r="W739" i="1"/>
  <c r="X739" i="1"/>
  <c r="X618" i="1"/>
  <c r="W605" i="1"/>
  <c r="W608" i="1"/>
  <c r="X609" i="1"/>
  <c r="X514" i="1"/>
  <c r="X635" i="1"/>
  <c r="W740" i="1"/>
  <c r="W566" i="1"/>
  <c r="W451" i="1"/>
  <c r="X668" i="1"/>
  <c r="W695" i="1"/>
  <c r="X432" i="1"/>
  <c r="W508" i="1"/>
  <c r="X462" i="1"/>
  <c r="X537" i="1"/>
  <c r="X527" i="1"/>
  <c r="W386" i="1"/>
  <c r="X518" i="1"/>
  <c r="W482" i="1"/>
  <c r="W403" i="1"/>
  <c r="X411" i="1"/>
  <c r="X412" i="1"/>
  <c r="W401" i="1"/>
  <c r="X413" i="1"/>
  <c r="X664" i="1"/>
  <c r="W661" i="1"/>
  <c r="X647" i="1"/>
  <c r="W640" i="1"/>
  <c r="X479" i="1"/>
  <c r="X613" i="1"/>
  <c r="X678" i="1"/>
  <c r="W456" i="1"/>
  <c r="X684" i="1"/>
  <c r="W521" i="1"/>
  <c r="AR521" i="1" s="1"/>
  <c r="X593" i="1"/>
  <c r="W417" i="1"/>
  <c r="W425" i="1"/>
  <c r="W564" i="1"/>
  <c r="X566" i="1"/>
  <c r="W506" i="1"/>
  <c r="X474" i="1"/>
  <c r="AR474" i="1" s="1"/>
  <c r="W719" i="1"/>
  <c r="W639" i="1"/>
  <c r="X511" i="1"/>
  <c r="X426" i="1"/>
  <c r="W587" i="1"/>
  <c r="X497" i="1"/>
  <c r="W435" i="1"/>
  <c r="X443" i="1"/>
  <c r="X444" i="1"/>
  <c r="W437" i="1"/>
  <c r="X445" i="1"/>
  <c r="X732" i="1"/>
  <c r="X703" i="1"/>
  <c r="X690" i="1"/>
  <c r="W704" i="1"/>
  <c r="W518" i="1"/>
  <c r="X481" i="1"/>
  <c r="W507" i="1"/>
  <c r="X558" i="1"/>
  <c r="X524" i="1"/>
  <c r="X683" i="1"/>
  <c r="W532" i="1"/>
  <c r="W574" i="1"/>
  <c r="W391" i="1"/>
  <c r="W430" i="1"/>
  <c r="W434" i="1"/>
  <c r="W462" i="1"/>
  <c r="X702" i="1"/>
  <c r="X486" i="1"/>
  <c r="X534" i="1"/>
  <c r="W388" i="1"/>
  <c r="X406" i="1"/>
  <c r="W583" i="1"/>
  <c r="X390" i="1"/>
  <c r="W471" i="1"/>
  <c r="X475" i="1"/>
  <c r="X476" i="1"/>
  <c r="W473" i="1"/>
  <c r="X477" i="1"/>
  <c r="W665" i="1"/>
  <c r="X630" i="1"/>
  <c r="W606" i="1"/>
  <c r="W736" i="1"/>
  <c r="W611" i="1"/>
  <c r="X520" i="1"/>
  <c r="X695" i="1"/>
  <c r="X516" i="1"/>
  <c r="X567" i="1"/>
  <c r="X726" i="1"/>
  <c r="X673" i="1"/>
  <c r="W697" i="1"/>
  <c r="X403" i="1"/>
  <c r="X402" i="1"/>
  <c r="W396" i="1"/>
  <c r="X564" i="1"/>
  <c r="X633" i="1"/>
  <c r="W454" i="1"/>
  <c r="W398" i="1"/>
  <c r="W410" i="1"/>
  <c r="X548" i="1"/>
  <c r="W651" i="1"/>
  <c r="X434" i="1"/>
  <c r="X506" i="1"/>
  <c r="AR506" i="1" s="1"/>
  <c r="X512" i="1"/>
  <c r="W514" i="1"/>
  <c r="X509" i="1"/>
  <c r="X515" i="1"/>
  <c r="X741" i="1"/>
  <c r="X715" i="1"/>
  <c r="W638" i="1"/>
  <c r="W446" i="1"/>
  <c r="X480" i="1"/>
  <c r="X614" i="1"/>
  <c r="X738" i="1"/>
  <c r="X517" i="1"/>
  <c r="W520" i="1"/>
  <c r="W582" i="1"/>
  <c r="X691" i="1"/>
  <c r="W716" i="1"/>
  <c r="X543" i="1"/>
  <c r="X554" i="1"/>
  <c r="X560" i="1"/>
  <c r="W562" i="1"/>
  <c r="X557" i="1"/>
  <c r="X563" i="1"/>
  <c r="W517" i="1"/>
  <c r="W721" i="1"/>
  <c r="W610" i="1"/>
  <c r="W708" i="1"/>
  <c r="W426" i="1"/>
  <c r="W617" i="1"/>
  <c r="X617" i="1"/>
  <c r="X619" i="1"/>
  <c r="X620" i="1"/>
  <c r="X621" i="1"/>
  <c r="W553" i="1"/>
  <c r="W511" i="1"/>
  <c r="W646" i="1"/>
  <c r="X597" i="1"/>
  <c r="W422" i="1"/>
  <c r="W415" i="1"/>
  <c r="X423" i="1"/>
  <c r="X424" i="1"/>
  <c r="W413" i="1"/>
  <c r="W525" i="1"/>
  <c r="W392" i="1"/>
  <c r="X707" i="1"/>
  <c r="X433" i="1"/>
  <c r="X720" i="1"/>
  <c r="X686" i="1"/>
  <c r="W687" i="1"/>
  <c r="X688" i="1"/>
  <c r="X586" i="1"/>
  <c r="W543" i="1"/>
  <c r="W678" i="1"/>
  <c r="W442" i="1"/>
  <c r="W554" i="1"/>
  <c r="W447" i="1"/>
  <c r="X455" i="1"/>
  <c r="X456" i="1"/>
  <c r="W449" i="1"/>
  <c r="X591" i="1"/>
  <c r="X587" i="1"/>
  <c r="X651" i="1"/>
  <c r="W707" i="1"/>
  <c r="W559" i="1"/>
  <c r="X502" i="1"/>
  <c r="W675" i="1"/>
  <c r="X675" i="1"/>
  <c r="X677" i="1"/>
  <c r="W679" i="1"/>
  <c r="X680" i="1"/>
  <c r="AR680" i="1" s="1"/>
  <c r="W581" i="1"/>
  <c r="W539" i="1"/>
  <c r="W674" i="1"/>
  <c r="X561" i="1"/>
  <c r="W609" i="1"/>
  <c r="X387" i="1"/>
  <c r="X388" i="1"/>
  <c r="W397" i="1"/>
  <c r="X389" i="1"/>
  <c r="W615" i="1"/>
  <c r="W629" i="1"/>
  <c r="W575" i="1"/>
  <c r="W710" i="1"/>
  <c r="W538" i="1"/>
  <c r="W382" i="1"/>
  <c r="W483" i="1"/>
  <c r="X487" i="1"/>
  <c r="X488" i="1"/>
  <c r="W485" i="1"/>
  <c r="X731" i="1"/>
  <c r="W487" i="1"/>
  <c r="X711" i="1"/>
  <c r="X687" i="1"/>
  <c r="X473" i="1"/>
  <c r="X685" i="1"/>
  <c r="X383" i="1"/>
  <c r="X384" i="1"/>
  <c r="W389" i="1"/>
  <c r="X385" i="1"/>
  <c r="X608" i="1"/>
  <c r="X623" i="1"/>
  <c r="W571" i="1"/>
  <c r="W706" i="1"/>
  <c r="X410" i="1"/>
  <c r="W411" i="1"/>
  <c r="X419" i="1"/>
  <c r="X420" i="1"/>
  <c r="W409" i="1"/>
  <c r="X421" i="1"/>
  <c r="W681" i="1"/>
  <c r="X671" i="1"/>
  <c r="X615" i="1"/>
  <c r="W584" i="1"/>
  <c r="W416" i="1"/>
  <c r="X466" i="1"/>
  <c r="X522" i="1"/>
  <c r="X528" i="1"/>
  <c r="W530" i="1"/>
  <c r="W568" i="1"/>
  <c r="W547" i="1"/>
  <c r="X570" i="1"/>
  <c r="AR570" i="1" s="1"/>
  <c r="W656" i="1"/>
  <c r="X631" i="1"/>
  <c r="W673" i="1"/>
  <c r="W733" i="1"/>
  <c r="W672" i="1"/>
  <c r="W407" i="1"/>
  <c r="X415" i="1"/>
  <c r="X416" i="1"/>
  <c r="W405" i="1"/>
  <c r="X417" i="1"/>
  <c r="X672" i="1"/>
  <c r="X666" i="1"/>
  <c r="X610" i="1"/>
  <c r="W738" i="1"/>
  <c r="W540" i="1"/>
  <c r="W443" i="1"/>
  <c r="X451" i="1"/>
  <c r="X452" i="1"/>
  <c r="W445" i="1"/>
  <c r="X453" i="1"/>
  <c r="X601" i="1"/>
  <c r="X714" i="1"/>
  <c r="X658" i="1"/>
  <c r="W616" i="1"/>
  <c r="X659" i="1"/>
  <c r="W572" i="1"/>
  <c r="X565" i="1"/>
  <c r="X571" i="1"/>
  <c r="X572" i="1"/>
  <c r="X696" i="1"/>
  <c r="W618" i="1"/>
  <c r="W492" i="1"/>
  <c r="W423" i="1"/>
  <c r="W596" i="1"/>
  <c r="W439" i="1"/>
  <c r="X447" i="1"/>
  <c r="X448" i="1"/>
  <c r="W441" i="1"/>
  <c r="X449" i="1"/>
  <c r="X740" i="1"/>
  <c r="W709" i="1"/>
  <c r="W653" i="1"/>
  <c r="W612" i="1"/>
  <c r="X422" i="1"/>
  <c r="W479" i="1"/>
  <c r="AR479" i="1" s="1"/>
  <c r="X483" i="1"/>
  <c r="X484" i="1"/>
  <c r="W481" i="1"/>
  <c r="X485" i="1"/>
  <c r="W691" i="1"/>
  <c r="W641" i="1"/>
  <c r="W701" i="1"/>
  <c r="W648" i="1"/>
  <c r="W500" i="1"/>
  <c r="W436" i="1"/>
  <c r="X624" i="1"/>
  <c r="W625" i="1"/>
  <c r="W627" i="1"/>
  <c r="X489" i="1"/>
  <c r="W682" i="1"/>
  <c r="W493" i="1"/>
  <c r="X431" i="1"/>
  <c r="W428" i="1"/>
  <c r="X627" i="1"/>
  <c r="X628" i="1"/>
  <c r="W557" i="1"/>
  <c r="W515" i="1"/>
  <c r="W650" i="1"/>
  <c r="W448" i="1"/>
  <c r="AR448" i="1" s="1"/>
  <c r="W478" i="1"/>
  <c r="W528" i="1"/>
  <c r="W534" i="1"/>
  <c r="X535" i="1"/>
  <c r="X530" i="1"/>
  <c r="X536" i="1"/>
  <c r="W497" i="1"/>
  <c r="X694" i="1"/>
  <c r="W590" i="1"/>
  <c r="W688" i="1"/>
  <c r="W459" i="1"/>
  <c r="X463" i="1"/>
  <c r="X464" i="1"/>
  <c r="W457" i="1"/>
  <c r="X465" i="1"/>
  <c r="W631" i="1"/>
  <c r="X730" i="1"/>
  <c r="X674" i="1"/>
  <c r="W628" i="1"/>
  <c r="W464" i="1"/>
  <c r="W427" i="1"/>
  <c r="X435" i="1"/>
  <c r="W429" i="1"/>
  <c r="W694" i="1"/>
  <c r="AR694" i="1" s="1"/>
  <c r="X656" i="1"/>
  <c r="X576" i="1"/>
  <c r="W578" i="1"/>
  <c r="X573" i="1"/>
  <c r="X579" i="1"/>
  <c r="W529" i="1"/>
  <c r="W737" i="1"/>
  <c r="W622" i="1"/>
  <c r="W720" i="1"/>
  <c r="AR720" i="1" s="1"/>
  <c r="X491" i="1"/>
  <c r="X496" i="1"/>
  <c r="W498" i="1"/>
  <c r="X493" i="1"/>
  <c r="X499" i="1"/>
  <c r="X716" i="1"/>
  <c r="W657" i="1"/>
  <c r="W717" i="1"/>
  <c r="W660" i="1"/>
  <c r="X604" i="1"/>
  <c r="W463" i="1"/>
  <c r="X467" i="1"/>
  <c r="X721" i="1"/>
  <c r="W484" i="1"/>
  <c r="W741" i="1"/>
  <c r="AR741" i="1" s="1"/>
  <c r="X393" i="1"/>
  <c r="X622" i="1"/>
  <c r="X634" i="1"/>
  <c r="W579" i="1"/>
  <c r="W714" i="1"/>
  <c r="X513" i="1"/>
  <c r="X446" i="1"/>
  <c r="X632" i="1"/>
  <c r="W633" i="1"/>
  <c r="W635" i="1"/>
  <c r="X636" i="1"/>
  <c r="X637" i="1"/>
  <c r="W561" i="1"/>
  <c r="W519" i="1"/>
  <c r="W654" i="1"/>
  <c r="W488" i="1"/>
  <c r="X533" i="1"/>
  <c r="X539" i="1"/>
  <c r="X540" i="1"/>
  <c r="W536" i="1"/>
  <c r="W542" i="1"/>
  <c r="W501" i="1"/>
  <c r="X699" i="1"/>
  <c r="W594" i="1"/>
  <c r="W692" i="1"/>
  <c r="W414" i="1"/>
  <c r="AR414" i="1" s="1"/>
  <c r="W496" i="1"/>
  <c r="X544" i="1"/>
  <c r="X437" i="1"/>
  <c r="X728" i="1"/>
  <c r="W685" i="1"/>
  <c r="X425" i="1"/>
  <c r="AR425" i="1" s="1"/>
  <c r="X689" i="1"/>
  <c r="W677" i="1"/>
  <c r="W621" i="1"/>
  <c r="AR621" i="1" s="1"/>
  <c r="W588" i="1"/>
  <c r="X736" i="1"/>
  <c r="X545" i="1"/>
  <c r="X700" i="1"/>
  <c r="X701" i="1"/>
  <c r="W703" i="1"/>
  <c r="AR703" i="1" s="1"/>
  <c r="X704" i="1"/>
  <c r="X705" i="1"/>
  <c r="W597" i="1"/>
  <c r="W551" i="1"/>
  <c r="W686" i="1"/>
  <c r="W619" i="1"/>
  <c r="W576" i="1"/>
  <c r="X582" i="1"/>
  <c r="AR582" i="1" s="1"/>
  <c r="X584" i="1"/>
  <c r="X578" i="1"/>
  <c r="X585" i="1"/>
  <c r="W533" i="1"/>
  <c r="W491" i="1"/>
  <c r="W626" i="1"/>
  <c r="W724" i="1"/>
  <c r="X500" i="1"/>
  <c r="X538" i="1"/>
  <c r="X589" i="1"/>
  <c r="W723" i="1"/>
  <c r="W467" i="1"/>
  <c r="AR467" i="1" s="1"/>
  <c r="W636" i="1"/>
  <c r="X457" i="1"/>
  <c r="X616" i="1"/>
  <c r="X719" i="1"/>
  <c r="X663" i="1"/>
  <c r="W620" i="1"/>
  <c r="X693" i="1"/>
  <c r="W383" i="1"/>
  <c r="X395" i="1"/>
  <c r="X396" i="1"/>
  <c r="W461" i="1"/>
  <c r="X397" i="1"/>
  <c r="X629" i="1"/>
  <c r="X639" i="1"/>
  <c r="X583" i="1"/>
  <c r="W718" i="1"/>
  <c r="W458" i="1"/>
  <c r="X640" i="1"/>
  <c r="X641" i="1"/>
  <c r="X643" i="1"/>
  <c r="X644" i="1"/>
  <c r="X645" i="1"/>
  <c r="W565" i="1"/>
  <c r="W523" i="1"/>
  <c r="W658" i="1"/>
  <c r="W444" i="1"/>
  <c r="X676" i="1"/>
  <c r="AR676" i="1" s="1"/>
  <c r="X581" i="1"/>
  <c r="AR581" i="1" s="1"/>
  <c r="X718" i="1"/>
  <c r="W715" i="1"/>
  <c r="X471" i="1"/>
  <c r="W699" i="1"/>
  <c r="X646" i="1"/>
  <c r="X706" i="1"/>
  <c r="W652" i="1"/>
  <c r="X442" i="1"/>
  <c r="W419" i="1"/>
  <c r="X427" i="1"/>
  <c r="X428" i="1"/>
  <c r="W421" i="1"/>
  <c r="X429" i="1"/>
  <c r="X697" i="1"/>
  <c r="X682" i="1"/>
  <c r="X626" i="1"/>
  <c r="W592" i="1"/>
  <c r="X559" i="1"/>
  <c r="X708" i="1"/>
  <c r="X709" i="1"/>
  <c r="X712" i="1"/>
  <c r="W713" i="1"/>
  <c r="X713" i="1"/>
  <c r="X602" i="1"/>
  <c r="W555" i="1"/>
  <c r="AR555" i="1" s="1"/>
  <c r="W690" i="1"/>
  <c r="X542" i="1"/>
  <c r="W468" i="1"/>
  <c r="W649" i="1"/>
  <c r="X404" i="1"/>
  <c r="X607" i="1"/>
  <c r="X472" i="1"/>
  <c r="X525" i="1"/>
  <c r="X531" i="1"/>
  <c r="X595" i="1"/>
  <c r="W689" i="1"/>
  <c r="W586" i="1"/>
  <c r="W684" i="1"/>
  <c r="X569" i="1"/>
  <c r="W455" i="1"/>
  <c r="X459" i="1"/>
  <c r="X460" i="1"/>
  <c r="W453" i="1"/>
  <c r="X461" i="1"/>
  <c r="W623" i="1"/>
  <c r="W725" i="1"/>
  <c r="W669" i="1"/>
  <c r="W624" i="1"/>
  <c r="W387" i="1"/>
  <c r="X399" i="1"/>
  <c r="X400" i="1"/>
  <c r="AR400" i="1" s="1"/>
  <c r="X592" i="1"/>
  <c r="X401" i="1"/>
  <c r="X638" i="1"/>
  <c r="W645" i="1"/>
  <c r="W589" i="1"/>
  <c r="W722" i="1"/>
  <c r="W438" i="1"/>
  <c r="X574" i="1"/>
  <c r="X717" i="1"/>
  <c r="X436" i="1"/>
  <c r="W693" i="1"/>
  <c r="W469" i="1"/>
  <c r="W385" i="1"/>
  <c r="X405" i="1"/>
  <c r="W647" i="1"/>
  <c r="X650" i="1"/>
  <c r="X594" i="1"/>
  <c r="W726" i="1"/>
  <c r="W601" i="1"/>
  <c r="W424" i="1"/>
  <c r="X501" i="1"/>
  <c r="X507" i="1"/>
  <c r="X508" i="1"/>
  <c r="W504" i="1"/>
  <c r="W510" i="1"/>
  <c r="X733" i="1"/>
  <c r="X667" i="1"/>
  <c r="X727" i="1"/>
  <c r="W668" i="1"/>
  <c r="W637" i="1"/>
  <c r="W600" i="1"/>
  <c r="W390" i="1"/>
  <c r="W516" i="1"/>
  <c r="W544" i="1"/>
  <c r="W550" i="1"/>
  <c r="X551" i="1"/>
  <c r="X546" i="1"/>
  <c r="X552" i="1"/>
  <c r="AR552" i="1" s="1"/>
  <c r="W509" i="1"/>
  <c r="X710" i="1"/>
  <c r="W602" i="1"/>
  <c r="W700" i="1"/>
  <c r="X468" i="1"/>
  <c r="W465" i="1"/>
  <c r="X469" i="1"/>
  <c r="X648" i="1"/>
  <c r="X735" i="1"/>
  <c r="AR735" i="1" s="1"/>
  <c r="X679" i="1"/>
  <c r="W632" i="1"/>
  <c r="X454" i="1"/>
  <c r="W394" i="1"/>
  <c r="X588" i="1"/>
  <c r="X596" i="1"/>
  <c r="X598" i="1"/>
  <c r="W599" i="1"/>
  <c r="X600" i="1"/>
  <c r="W541" i="1"/>
  <c r="W499" i="1"/>
  <c r="W634" i="1"/>
  <c r="W732" i="1"/>
  <c r="AR732" i="1" s="1"/>
  <c r="W502" i="1"/>
  <c r="X503" i="1"/>
  <c r="X498" i="1"/>
  <c r="X504" i="1"/>
  <c r="X724" i="1"/>
  <c r="X662" i="1"/>
  <c r="X722" i="1"/>
  <c r="W664" i="1"/>
  <c r="W556" i="1"/>
  <c r="X478" i="1"/>
  <c r="X657" i="1"/>
  <c r="W659" i="1"/>
  <c r="X660" i="1"/>
  <c r="X661" i="1"/>
  <c r="W663" i="1"/>
  <c r="W573" i="1"/>
  <c r="W531" i="1"/>
  <c r="W666" i="1"/>
  <c r="X382" i="1"/>
  <c r="W546" i="1"/>
  <c r="X541" i="1"/>
  <c r="X547" i="1"/>
  <c r="W505" i="1"/>
  <c r="W705" i="1"/>
  <c r="W598" i="1"/>
  <c r="W696" i="1"/>
  <c r="W470" i="1"/>
  <c r="AR470" i="1" s="1"/>
  <c r="X590" i="1"/>
  <c r="X725" i="1"/>
  <c r="W727" i="1"/>
  <c r="W729" i="1"/>
  <c r="X729" i="1"/>
  <c r="W731" i="1"/>
  <c r="W613" i="1"/>
  <c r="W563" i="1"/>
  <c r="W698" i="1"/>
  <c r="W591" i="1"/>
  <c r="W585" i="1"/>
  <c r="W593" i="1"/>
  <c r="W537" i="1"/>
  <c r="W495" i="1"/>
  <c r="W630" i="1"/>
  <c r="W728" i="1"/>
  <c r="W450" i="1"/>
  <c r="AR450" i="1" s="1"/>
  <c r="W399" i="1"/>
  <c r="X407" i="1"/>
  <c r="X408" i="1"/>
  <c r="W393" i="1"/>
  <c r="X409" i="1"/>
  <c r="W655" i="1"/>
  <c r="X655" i="1"/>
  <c r="X599" i="1"/>
  <c r="W730" i="1"/>
  <c r="X649" i="1"/>
  <c r="X652" i="1"/>
  <c r="X653" i="1"/>
  <c r="X654" i="1"/>
  <c r="W569" i="1"/>
  <c r="W527" i="1"/>
  <c r="W662" i="1"/>
  <c r="X398" i="1"/>
  <c r="W486" i="1"/>
  <c r="W431" i="1"/>
  <c r="X439" i="1"/>
  <c r="X440" i="1"/>
  <c r="W433" i="1"/>
  <c r="X441" i="1"/>
  <c r="X723" i="1"/>
  <c r="X698" i="1"/>
  <c r="X642" i="1"/>
  <c r="AR642" i="1" s="1"/>
  <c r="W604" i="1"/>
  <c r="F741" i="1"/>
  <c r="G741" i="1" s="1"/>
  <c r="H741" i="1" s="1"/>
  <c r="L22" i="1"/>
  <c r="AR664" i="1" l="1"/>
  <c r="AR394" i="1"/>
  <c r="AR686" i="1"/>
  <c r="AW686" i="1" s="1"/>
  <c r="AR547" i="1"/>
  <c r="AR401" i="1"/>
  <c r="AR458" i="1"/>
  <c r="AW458" i="1" s="1"/>
  <c r="AR612" i="1"/>
  <c r="AR711" i="1"/>
  <c r="AW711" i="1" s="1"/>
  <c r="AR566" i="1"/>
  <c r="AW566" i="1" s="1"/>
  <c r="AR556" i="1"/>
  <c r="AR611" i="1"/>
  <c r="AR537" i="1"/>
  <c r="AR615" i="1"/>
  <c r="AW615" i="1" s="1"/>
  <c r="AR638" i="1"/>
  <c r="AW638" i="1" s="1"/>
  <c r="AR396" i="1"/>
  <c r="AW396" i="1" s="1"/>
  <c r="AR497" i="1"/>
  <c r="AW497" i="1" s="1"/>
  <c r="AR678" i="1"/>
  <c r="AW678" i="1" s="1"/>
  <c r="AR383" i="1"/>
  <c r="AW383" i="1" s="1"/>
  <c r="AR691" i="1"/>
  <c r="AW691" i="1" s="1"/>
  <c r="AR690" i="1"/>
  <c r="AR559" i="1"/>
  <c r="AW559" i="1" s="1"/>
  <c r="AR534" i="1"/>
  <c r="AW534" i="1" s="1"/>
  <c r="AR740" i="1"/>
  <c r="AW740" i="1" s="1"/>
  <c r="AR568" i="1"/>
  <c r="AW568" i="1" s="1"/>
  <c r="AR488" i="1"/>
  <c r="AW488" i="1" s="1"/>
  <c r="AR681" i="1"/>
  <c r="AR692" i="1"/>
  <c r="AW692" i="1" s="1"/>
  <c r="P12" i="1"/>
  <c r="Q12" i="1" s="1"/>
  <c r="AR721" i="1"/>
  <c r="AW721" i="1" s="1"/>
  <c r="AR387" i="1"/>
  <c r="AW387" i="1" s="1"/>
  <c r="AR634" i="1"/>
  <c r="AW634" i="1" s="1"/>
  <c r="AR614" i="1"/>
  <c r="AW614" i="1" s="1"/>
  <c r="AR595" i="1"/>
  <c r="AW595" i="1" s="1"/>
  <c r="AR391" i="1"/>
  <c r="AW391" i="1" s="1"/>
  <c r="AR505" i="1"/>
  <c r="AW505" i="1" s="1"/>
  <c r="AR684" i="1"/>
  <c r="AW684" i="1" s="1"/>
  <c r="AR447" i="1"/>
  <c r="AW447" i="1" s="1"/>
  <c r="AR519" i="1"/>
  <c r="AW519" i="1" s="1"/>
  <c r="AR606" i="1"/>
  <c r="AW606" i="1" s="1"/>
  <c r="AR718" i="1"/>
  <c r="AW718" i="1" s="1"/>
  <c r="AR557" i="1"/>
  <c r="AW557" i="1" s="1"/>
  <c r="AR420" i="1"/>
  <c r="AW420" i="1" s="1"/>
  <c r="AR605" i="1"/>
  <c r="AW605" i="1" s="1"/>
  <c r="AR508" i="1"/>
  <c r="AW508" i="1" s="1"/>
  <c r="AR460" i="1"/>
  <c r="AW460" i="1" s="1"/>
  <c r="AR443" i="1"/>
  <c r="AW443" i="1" s="1"/>
  <c r="AR433" i="1"/>
  <c r="AW433" i="1" s="1"/>
  <c r="AR440" i="1"/>
  <c r="AW440" i="1" s="1"/>
  <c r="AR643" i="1"/>
  <c r="AW643" i="1" s="1"/>
  <c r="AR633" i="1"/>
  <c r="AW633" i="1" s="1"/>
  <c r="AR402" i="1"/>
  <c r="AW402" i="1" s="1"/>
  <c r="AR571" i="1"/>
  <c r="AW571" i="1" s="1"/>
  <c r="AR530" i="1"/>
  <c r="AW530" i="1" s="1"/>
  <c r="AR553" i="1"/>
  <c r="AW553" i="1" s="1"/>
  <c r="AR473" i="1"/>
  <c r="AW473" i="1" s="1"/>
  <c r="AR491" i="1"/>
  <c r="AW491" i="1" s="1"/>
  <c r="AR428" i="1"/>
  <c r="AW428" i="1" s="1"/>
  <c r="AR670" i="1"/>
  <c r="AW670" i="1" s="1"/>
  <c r="AR429" i="1"/>
  <c r="AW429" i="1" s="1"/>
  <c r="AR424" i="1"/>
  <c r="AW424" i="1" s="1"/>
  <c r="AR469" i="1"/>
  <c r="AW469" i="1" s="1"/>
  <c r="AR733" i="1"/>
  <c r="AW733" i="1" s="1"/>
  <c r="AR712" i="1"/>
  <c r="AW712" i="1" s="1"/>
  <c r="AR714" i="1"/>
  <c r="AR487" i="1"/>
  <c r="AW487" i="1" s="1"/>
  <c r="AR666" i="1"/>
  <c r="AR465" i="1"/>
  <c r="AW465" i="1" s="1"/>
  <c r="AR650" i="1"/>
  <c r="AW650" i="1" s="1"/>
  <c r="AR520" i="1"/>
  <c r="AW520" i="1" s="1"/>
  <c r="AR671" i="1"/>
  <c r="AW671" i="1" s="1"/>
  <c r="AR526" i="1"/>
  <c r="AW526" i="1" s="1"/>
  <c r="AR438" i="1"/>
  <c r="AW438" i="1" s="1"/>
  <c r="AR399" i="1"/>
  <c r="AW399" i="1" s="1"/>
  <c r="AR426" i="1"/>
  <c r="AW426" i="1" s="1"/>
  <c r="AR531" i="1"/>
  <c r="AW531" i="1" s="1"/>
  <c r="AR431" i="1"/>
  <c r="AW431" i="1" s="1"/>
  <c r="AR550" i="1"/>
  <c r="AR486" i="1"/>
  <c r="AW486" i="1" s="1"/>
  <c r="AR586" i="1"/>
  <c r="AW586" i="1" s="1"/>
  <c r="AR619" i="1"/>
  <c r="AR685" i="1"/>
  <c r="AW685" i="1" s="1"/>
  <c r="AR737" i="1"/>
  <c r="AR707" i="1"/>
  <c r="AW707" i="1" s="1"/>
  <c r="AR462" i="1"/>
  <c r="AW462" i="1" s="1"/>
  <c r="AR558" i="1"/>
  <c r="AW558" i="1" s="1"/>
  <c r="AR407" i="1"/>
  <c r="AW407" i="1" s="1"/>
  <c r="AR730" i="1"/>
  <c r="AW730" i="1" s="1"/>
  <c r="AR689" i="1"/>
  <c r="AW689" i="1" s="1"/>
  <c r="AR489" i="1"/>
  <c r="AW489" i="1" s="1"/>
  <c r="AR434" i="1"/>
  <c r="AW434" i="1" s="1"/>
  <c r="AR577" i="1"/>
  <c r="AW577" i="1" s="1"/>
  <c r="AR575" i="1"/>
  <c r="AW575" i="1" s="1"/>
  <c r="AR554" i="1"/>
  <c r="AW554" i="1" s="1"/>
  <c r="AR441" i="1"/>
  <c r="AW441" i="1" s="1"/>
  <c r="AR563" i="1"/>
  <c r="AW563" i="1" s="1"/>
  <c r="AR569" i="1"/>
  <c r="AW569" i="1" s="1"/>
  <c r="AR613" i="1"/>
  <c r="AW613" i="1" s="1"/>
  <c r="AR696" i="1"/>
  <c r="AR478" i="1"/>
  <c r="AW478" i="1" s="1"/>
  <c r="AR503" i="1"/>
  <c r="AW503" i="1" s="1"/>
  <c r="AR715" i="1"/>
  <c r="AW715" i="1" s="1"/>
  <c r="AR523" i="1"/>
  <c r="AW523" i="1" s="1"/>
  <c r="AR495" i="1"/>
  <c r="AW495" i="1" s="1"/>
  <c r="AR385" i="1"/>
  <c r="AW385" i="1" s="1"/>
  <c r="AR635" i="1"/>
  <c r="AW635" i="1" s="1"/>
  <c r="AR415" i="1"/>
  <c r="AW415" i="1" s="1"/>
  <c r="AR636" i="1"/>
  <c r="AW636" i="1" s="1"/>
  <c r="AR496" i="1"/>
  <c r="AW496" i="1" s="1"/>
  <c r="AJ383" i="1"/>
  <c r="AK382" i="1"/>
  <c r="AR695" i="1"/>
  <c r="AW611" i="1"/>
  <c r="AW642" i="1"/>
  <c r="AW732" i="1"/>
  <c r="AW552" i="1"/>
  <c r="AW401" i="1"/>
  <c r="AW555" i="1"/>
  <c r="AW537" i="1"/>
  <c r="AW470" i="1"/>
  <c r="AW394" i="1"/>
  <c r="AW400" i="1"/>
  <c r="AW467" i="1"/>
  <c r="AW720" i="1"/>
  <c r="AW521" i="1"/>
  <c r="AW550" i="1"/>
  <c r="AW741" i="1"/>
  <c r="AX741" i="1" s="1"/>
  <c r="AW506" i="1"/>
  <c r="AW581" i="1"/>
  <c r="AW570" i="1"/>
  <c r="AW681" i="1"/>
  <c r="AW556" i="1"/>
  <c r="AW735" i="1"/>
  <c r="AW676" i="1"/>
  <c r="AW694" i="1"/>
  <c r="AW448" i="1"/>
  <c r="AW479" i="1"/>
  <c r="AW621" i="1"/>
  <c r="AW474" i="1"/>
  <c r="AW450" i="1"/>
  <c r="AW547" i="1"/>
  <c r="AW664" i="1"/>
  <c r="AW582" i="1"/>
  <c r="AW703" i="1"/>
  <c r="AW690" i="1"/>
  <c r="AW425" i="1"/>
  <c r="AW414" i="1"/>
  <c r="AW612" i="1"/>
  <c r="AW680" i="1"/>
  <c r="AR604" i="1"/>
  <c r="AR476" i="1"/>
  <c r="AR393" i="1"/>
  <c r="AR645" i="1"/>
  <c r="AR484" i="1"/>
  <c r="AR459" i="1"/>
  <c r="AR449" i="1"/>
  <c r="AR702" i="1"/>
  <c r="AR541" i="1"/>
  <c r="AR408" i="1"/>
  <c r="AR565" i="1"/>
  <c r="AR560" i="1"/>
  <c r="AR404" i="1"/>
  <c r="AR513" i="1"/>
  <c r="AR674" i="1"/>
  <c r="AR480" i="1"/>
  <c r="AR533" i="1"/>
  <c r="AR653" i="1"/>
  <c r="AR710" i="1"/>
  <c r="AR455" i="1"/>
  <c r="AR616" i="1"/>
  <c r="AR590" i="1"/>
  <c r="AR510" i="1"/>
  <c r="AR626" i="1"/>
  <c r="AR464" i="1"/>
  <c r="AR410" i="1"/>
  <c r="AR734" i="1"/>
  <c r="AR549" i="1"/>
  <c r="AR482" i="1"/>
  <c r="AR700" i="1"/>
  <c r="AR514" i="1"/>
  <c r="AR494" i="1"/>
  <c r="AR603" i="1"/>
  <c r="AR411" i="1"/>
  <c r="AR422" i="1"/>
  <c r="AR683" i="1"/>
  <c r="AR445" i="1"/>
  <c r="AR417" i="1"/>
  <c r="AR640" i="1"/>
  <c r="AR609" i="1"/>
  <c r="AR669" i="1"/>
  <c r="AR406" i="1"/>
  <c r="AR475" i="1"/>
  <c r="AR492" i="1"/>
  <c r="AR466" i="1"/>
  <c r="AR602" i="1"/>
  <c r="AR382" i="1"/>
  <c r="AR632" i="1"/>
  <c r="AR717" i="1"/>
  <c r="AR628" i="1"/>
  <c r="AR705" i="1"/>
  <c r="AR679" i="1"/>
  <c r="AR697" i="1"/>
  <c r="AR597" i="1"/>
  <c r="AR589" i="1"/>
  <c r="AR709" i="1"/>
  <c r="AR461" i="1"/>
  <c r="AR529" i="1"/>
  <c r="AR596" i="1"/>
  <c r="AR649" i="1"/>
  <c r="AR594" i="1"/>
  <c r="AR693" i="1"/>
  <c r="AR395" i="1"/>
  <c r="AR660" i="1"/>
  <c r="AR738" i="1"/>
  <c r="AR409" i="1"/>
  <c r="AR591" i="1"/>
  <c r="AR654" i="1"/>
  <c r="AR646" i="1"/>
  <c r="AR624" i="1"/>
  <c r="AR631" i="1"/>
  <c r="AR652" i="1"/>
  <c r="AR551" i="1"/>
  <c r="AR403" i="1"/>
  <c r="AR511" i="1"/>
  <c r="AR518" i="1"/>
  <c r="AR515" i="1"/>
  <c r="AR436" i="1"/>
  <c r="AR471" i="1"/>
  <c r="AR736" i="1"/>
  <c r="AR524" i="1"/>
  <c r="AR722" i="1"/>
  <c r="AR544" i="1"/>
  <c r="AR637" i="1"/>
  <c r="AR543" i="1"/>
  <c r="AR567" i="1"/>
  <c r="AR517" i="1"/>
  <c r="AR540" i="1"/>
  <c r="AR427" i="1"/>
  <c r="AR658" i="1"/>
  <c r="AR499" i="1"/>
  <c r="AR647" i="1"/>
  <c r="AR453" i="1"/>
  <c r="AR706" i="1"/>
  <c r="AR580" i="1"/>
  <c r="AR502" i="1"/>
  <c r="AR583" i="1"/>
  <c r="AR481" i="1"/>
  <c r="AR444" i="1"/>
  <c r="AR719" i="1"/>
  <c r="AR668" i="1"/>
  <c r="AR512" i="1"/>
  <c r="AR665" i="1"/>
  <c r="AR522" i="1"/>
  <c r="AR532" i="1"/>
  <c r="AR386" i="1"/>
  <c r="AR546" i="1"/>
  <c r="AR701" i="1"/>
  <c r="AR630" i="1"/>
  <c r="AR726" i="1"/>
  <c r="AR641" i="1"/>
  <c r="AR584" i="1"/>
  <c r="AR661" i="1"/>
  <c r="AR454" i="1"/>
  <c r="AR485" i="1"/>
  <c r="AR452" i="1"/>
  <c r="AR629" i="1"/>
  <c r="AR439" i="1"/>
  <c r="AR504" i="1"/>
  <c r="AR579" i="1"/>
  <c r="AR561" i="1"/>
  <c r="AR525" i="1"/>
  <c r="AR390" i="1"/>
  <c r="AR437" i="1"/>
  <c r="AR639" i="1"/>
  <c r="AR593" i="1"/>
  <c r="AR608" i="1"/>
  <c r="AR430" i="1"/>
  <c r="AR607" i="1"/>
  <c r="AR412" i="1"/>
  <c r="AR548" i="1"/>
  <c r="AR535" i="1"/>
  <c r="AR384" i="1"/>
  <c r="AR708" i="1"/>
  <c r="AR731" i="1"/>
  <c r="AR507" i="1"/>
  <c r="AR472" i="1"/>
  <c r="AR545" i="1"/>
  <c r="AR682" i="1"/>
  <c r="AR625" i="1"/>
  <c r="AR673" i="1"/>
  <c r="AR477" i="1"/>
  <c r="AR667" i="1"/>
  <c r="AR644" i="1"/>
  <c r="AR688" i="1"/>
  <c r="AR725" i="1"/>
  <c r="AR509" i="1"/>
  <c r="AR398" i="1"/>
  <c r="AR576" i="1"/>
  <c r="AR539" i="1"/>
  <c r="AR432" i="1"/>
  <c r="AR610" i="1"/>
  <c r="AR490" i="1"/>
  <c r="AR651" i="1"/>
  <c r="AR564" i="1"/>
  <c r="AR587" i="1"/>
  <c r="AR500" i="1"/>
  <c r="AR562" i="1"/>
  <c r="AR698" i="1"/>
  <c r="AR598" i="1"/>
  <c r="AR627" i="1"/>
  <c r="AR713" i="1"/>
  <c r="AR463" i="1"/>
  <c r="AR483" i="1"/>
  <c r="AR397" i="1"/>
  <c r="AR620" i="1"/>
  <c r="AR716" i="1"/>
  <c r="AR388" i="1"/>
  <c r="AR574" i="1"/>
  <c r="AR435" i="1"/>
  <c r="AR456" i="1"/>
  <c r="AR413" i="1"/>
  <c r="AR451" i="1"/>
  <c r="AR618" i="1"/>
  <c r="AR392" i="1"/>
  <c r="AR729" i="1"/>
  <c r="AR659" i="1"/>
  <c r="AR421" i="1"/>
  <c r="AR724" i="1"/>
  <c r="AR573" i="1"/>
  <c r="AR457" i="1"/>
  <c r="AR536" i="1"/>
  <c r="AR493" i="1"/>
  <c r="AR739" i="1"/>
  <c r="AR599" i="1"/>
  <c r="AR592" i="1"/>
  <c r="AR416" i="1"/>
  <c r="AR389" i="1"/>
  <c r="AR675" i="1"/>
  <c r="AR418" i="1"/>
  <c r="AR527" i="1"/>
  <c r="AR498" i="1"/>
  <c r="AR538" i="1"/>
  <c r="X742" i="1"/>
  <c r="AR677" i="1"/>
  <c r="AR446" i="1"/>
  <c r="AR656" i="1"/>
  <c r="AR419" i="1"/>
  <c r="AR617" i="1"/>
  <c r="AR405" i="1"/>
  <c r="AR663" i="1"/>
  <c r="AR585" i="1"/>
  <c r="AR588" i="1"/>
  <c r="AR728" i="1"/>
  <c r="AR501" i="1"/>
  <c r="AR622" i="1"/>
  <c r="AR528" i="1"/>
  <c r="AR601" i="1"/>
  <c r="AR672" i="1"/>
  <c r="AR423" i="1"/>
  <c r="AR468" i="1"/>
  <c r="AR699" i="1"/>
  <c r="AR516" i="1"/>
  <c r="AR727" i="1"/>
  <c r="AR623" i="1"/>
  <c r="AR704" i="1"/>
  <c r="AR662" i="1"/>
  <c r="AR648" i="1"/>
  <c r="AR657" i="1"/>
  <c r="AR572" i="1"/>
  <c r="AR442" i="1"/>
  <c r="AR687" i="1"/>
  <c r="W742" i="1"/>
  <c r="AR723" i="1"/>
  <c r="AR578" i="1"/>
  <c r="AR542" i="1"/>
  <c r="AR655" i="1"/>
  <c r="AR600" i="1"/>
  <c r="L23" i="1"/>
  <c r="AW695" i="1" l="1"/>
  <c r="AW714" i="1"/>
  <c r="AW619" i="1"/>
  <c r="AU382" i="1"/>
  <c r="AW666" i="1"/>
  <c r="AW696" i="1"/>
  <c r="AW737" i="1"/>
  <c r="AJ384" i="1"/>
  <c r="AK383" i="1"/>
  <c r="AN382" i="1"/>
  <c r="AL382" i="1"/>
  <c r="AM382" i="1" s="1"/>
  <c r="AX740" i="1"/>
  <c r="AW585" i="1"/>
  <c r="AW727" i="1"/>
  <c r="AW542" i="1"/>
  <c r="AW468" i="1"/>
  <c r="AW588" i="1"/>
  <c r="AW677" i="1"/>
  <c r="AW416" i="1"/>
  <c r="AW724" i="1"/>
  <c r="AW456" i="1"/>
  <c r="AW463" i="1"/>
  <c r="AW564" i="1"/>
  <c r="AW509" i="1"/>
  <c r="AW682" i="1"/>
  <c r="AW548" i="1"/>
  <c r="AW390" i="1"/>
  <c r="AW485" i="1"/>
  <c r="AW546" i="1"/>
  <c r="AW444" i="1"/>
  <c r="AW499" i="1"/>
  <c r="AW544" i="1"/>
  <c r="AW511" i="1"/>
  <c r="AW591" i="1"/>
  <c r="AW649" i="1"/>
  <c r="AW679" i="1"/>
  <c r="AW492" i="1"/>
  <c r="AW683" i="1"/>
  <c r="AW549" i="1"/>
  <c r="AW455" i="1"/>
  <c r="AW560" i="1"/>
  <c r="AW645" i="1"/>
  <c r="AW592" i="1"/>
  <c r="AW421" i="1"/>
  <c r="AW435" i="1"/>
  <c r="AW713" i="1"/>
  <c r="AW651" i="1"/>
  <c r="AW725" i="1"/>
  <c r="AW545" i="1"/>
  <c r="AW412" i="1"/>
  <c r="AW525" i="1"/>
  <c r="AW454" i="1"/>
  <c r="AW386" i="1"/>
  <c r="AW481" i="1"/>
  <c r="AW658" i="1"/>
  <c r="AW722" i="1"/>
  <c r="AW403" i="1"/>
  <c r="AW409" i="1"/>
  <c r="AW596" i="1"/>
  <c r="AW705" i="1"/>
  <c r="AW475" i="1"/>
  <c r="AW422" i="1"/>
  <c r="AW734" i="1"/>
  <c r="AW710" i="1"/>
  <c r="AW565" i="1"/>
  <c r="AW393" i="1"/>
  <c r="AW648" i="1"/>
  <c r="AW662" i="1"/>
  <c r="AW672" i="1"/>
  <c r="AW663" i="1"/>
  <c r="AW538" i="1"/>
  <c r="AW599" i="1"/>
  <c r="AW659" i="1"/>
  <c r="AW574" i="1"/>
  <c r="AW627" i="1"/>
  <c r="AW490" i="1"/>
  <c r="AW688" i="1"/>
  <c r="AW472" i="1"/>
  <c r="AW607" i="1"/>
  <c r="AW561" i="1"/>
  <c r="AW661" i="1"/>
  <c r="AW532" i="1"/>
  <c r="AW583" i="1"/>
  <c r="AW427" i="1"/>
  <c r="AW524" i="1"/>
  <c r="AW551" i="1"/>
  <c r="AW529" i="1"/>
  <c r="AW628" i="1"/>
  <c r="AW406" i="1"/>
  <c r="AW411" i="1"/>
  <c r="AW410" i="1"/>
  <c r="AW653" i="1"/>
  <c r="AW408" i="1"/>
  <c r="AW476" i="1"/>
  <c r="AW704" i="1"/>
  <c r="AW601" i="1"/>
  <c r="AW405" i="1"/>
  <c r="AW498" i="1"/>
  <c r="AW739" i="1"/>
  <c r="AW729" i="1"/>
  <c r="AW388" i="1"/>
  <c r="AW598" i="1"/>
  <c r="AW610" i="1"/>
  <c r="AW644" i="1"/>
  <c r="AW507" i="1"/>
  <c r="AW430" i="1"/>
  <c r="AW579" i="1"/>
  <c r="AW584" i="1"/>
  <c r="AW522" i="1"/>
  <c r="AW502" i="1"/>
  <c r="AW540" i="1"/>
  <c r="AW736" i="1"/>
  <c r="AW652" i="1"/>
  <c r="AW738" i="1"/>
  <c r="AW461" i="1"/>
  <c r="AW717" i="1"/>
  <c r="AW669" i="1"/>
  <c r="AW603" i="1"/>
  <c r="AW464" i="1"/>
  <c r="AW533" i="1"/>
  <c r="AW541" i="1"/>
  <c r="AW604" i="1"/>
  <c r="AW578" i="1"/>
  <c r="AW723" i="1"/>
  <c r="AW687" i="1"/>
  <c r="AW623" i="1"/>
  <c r="AW528" i="1"/>
  <c r="AW617" i="1"/>
  <c r="AW527" i="1"/>
  <c r="AW493" i="1"/>
  <c r="AW392" i="1"/>
  <c r="AW716" i="1"/>
  <c r="AW698" i="1"/>
  <c r="AW432" i="1"/>
  <c r="AW667" i="1"/>
  <c r="AW731" i="1"/>
  <c r="AW608" i="1"/>
  <c r="AW504" i="1"/>
  <c r="AW641" i="1"/>
  <c r="AW665" i="1"/>
  <c r="AW580" i="1"/>
  <c r="AW517" i="1"/>
  <c r="AW471" i="1"/>
  <c r="AW631" i="1"/>
  <c r="AW660" i="1"/>
  <c r="AW709" i="1"/>
  <c r="AW632" i="1"/>
  <c r="AW609" i="1"/>
  <c r="AW494" i="1"/>
  <c r="AW626" i="1"/>
  <c r="AW480" i="1"/>
  <c r="AW702" i="1"/>
  <c r="AW419" i="1"/>
  <c r="AW418" i="1"/>
  <c r="AW536" i="1"/>
  <c r="AW618" i="1"/>
  <c r="AW620" i="1"/>
  <c r="AW562" i="1"/>
  <c r="AW539" i="1"/>
  <c r="AW477" i="1"/>
  <c r="AW708" i="1"/>
  <c r="AW593" i="1"/>
  <c r="AW439" i="1"/>
  <c r="AW726" i="1"/>
  <c r="AW512" i="1"/>
  <c r="AW706" i="1"/>
  <c r="AW567" i="1"/>
  <c r="AW436" i="1"/>
  <c r="AW624" i="1"/>
  <c r="AW395" i="1"/>
  <c r="AW589" i="1"/>
  <c r="AW382" i="1"/>
  <c r="AW640" i="1"/>
  <c r="AW514" i="1"/>
  <c r="AW510" i="1"/>
  <c r="AW674" i="1"/>
  <c r="AW449" i="1"/>
  <c r="AW423" i="1"/>
  <c r="AW442" i="1"/>
  <c r="AW600" i="1"/>
  <c r="AW572" i="1"/>
  <c r="AW516" i="1"/>
  <c r="AW501" i="1"/>
  <c r="AW656" i="1"/>
  <c r="AW675" i="1"/>
  <c r="AW457" i="1"/>
  <c r="AW451" i="1"/>
  <c r="AW397" i="1"/>
  <c r="AW500" i="1"/>
  <c r="AW576" i="1"/>
  <c r="AW673" i="1"/>
  <c r="AW384" i="1"/>
  <c r="AW639" i="1"/>
  <c r="AW629" i="1"/>
  <c r="AW630" i="1"/>
  <c r="AW668" i="1"/>
  <c r="AW453" i="1"/>
  <c r="AW543" i="1"/>
  <c r="AW515" i="1"/>
  <c r="AW646" i="1"/>
  <c r="AW693" i="1"/>
  <c r="AW597" i="1"/>
  <c r="AW602" i="1"/>
  <c r="AW417" i="1"/>
  <c r="AW700" i="1"/>
  <c r="AW590" i="1"/>
  <c r="AW513" i="1"/>
  <c r="AW459" i="1"/>
  <c r="AW622" i="1"/>
  <c r="AW655" i="1"/>
  <c r="AW657" i="1"/>
  <c r="AW699" i="1"/>
  <c r="AW728" i="1"/>
  <c r="AW446" i="1"/>
  <c r="AW389" i="1"/>
  <c r="AW573" i="1"/>
  <c r="AW413" i="1"/>
  <c r="AW483" i="1"/>
  <c r="AW587" i="1"/>
  <c r="AW398" i="1"/>
  <c r="AW625" i="1"/>
  <c r="AW535" i="1"/>
  <c r="AW437" i="1"/>
  <c r="AW452" i="1"/>
  <c r="AW701" i="1"/>
  <c r="AW719" i="1"/>
  <c r="AW647" i="1"/>
  <c r="AW637" i="1"/>
  <c r="AW518" i="1"/>
  <c r="AW654" i="1"/>
  <c r="AW594" i="1"/>
  <c r="AW697" i="1"/>
  <c r="AW466" i="1"/>
  <c r="AW445" i="1"/>
  <c r="AW482" i="1"/>
  <c r="AW616" i="1"/>
  <c r="AW404" i="1"/>
  <c r="AW484" i="1"/>
  <c r="S12" i="1"/>
  <c r="L24" i="1"/>
  <c r="AX739" i="1" l="1"/>
  <c r="AX738" i="1" s="1"/>
  <c r="AX737" i="1" s="1"/>
  <c r="AX736" i="1" s="1"/>
  <c r="AX735" i="1" s="1"/>
  <c r="AX734" i="1" s="1"/>
  <c r="AX733" i="1" s="1"/>
  <c r="AX732" i="1" s="1"/>
  <c r="AX731" i="1" s="1"/>
  <c r="AX730" i="1" s="1"/>
  <c r="AX729" i="1" s="1"/>
  <c r="AX728" i="1" s="1"/>
  <c r="AX727" i="1" s="1"/>
  <c r="AX726" i="1" s="1"/>
  <c r="AX725" i="1" s="1"/>
  <c r="AX724" i="1" s="1"/>
  <c r="AX723" i="1" s="1"/>
  <c r="AX722" i="1" s="1"/>
  <c r="AX721" i="1" s="1"/>
  <c r="AX720" i="1" s="1"/>
  <c r="AX719" i="1" s="1"/>
  <c r="AX718" i="1" s="1"/>
  <c r="AX717" i="1" s="1"/>
  <c r="AX716" i="1" s="1"/>
  <c r="AX715" i="1" s="1"/>
  <c r="AX714" i="1" s="1"/>
  <c r="AX713" i="1" s="1"/>
  <c r="AX712" i="1" s="1"/>
  <c r="AX711" i="1" s="1"/>
  <c r="AX710" i="1" s="1"/>
  <c r="AX709" i="1" s="1"/>
  <c r="AX708" i="1" s="1"/>
  <c r="AX707" i="1" s="1"/>
  <c r="AX706" i="1" s="1"/>
  <c r="AX705" i="1" s="1"/>
  <c r="AX704" i="1" s="1"/>
  <c r="AX703" i="1" s="1"/>
  <c r="AX702" i="1" s="1"/>
  <c r="AX701" i="1" s="1"/>
  <c r="AX700" i="1" s="1"/>
  <c r="AX699" i="1" s="1"/>
  <c r="AX698" i="1" s="1"/>
  <c r="AX697" i="1" s="1"/>
  <c r="AX696" i="1" s="1"/>
  <c r="AX695" i="1" s="1"/>
  <c r="AX694" i="1" s="1"/>
  <c r="AX693" i="1" s="1"/>
  <c r="AX692" i="1" s="1"/>
  <c r="AX691" i="1" s="1"/>
  <c r="AX690" i="1" s="1"/>
  <c r="AX689" i="1" s="1"/>
  <c r="AX688" i="1" s="1"/>
  <c r="AX687" i="1" s="1"/>
  <c r="AX686" i="1" s="1"/>
  <c r="AX685" i="1" s="1"/>
  <c r="AX684" i="1" s="1"/>
  <c r="AX683" i="1" s="1"/>
  <c r="AX682" i="1" s="1"/>
  <c r="AX681" i="1" s="1"/>
  <c r="AX680" i="1" s="1"/>
  <c r="AX679" i="1" s="1"/>
  <c r="AX678" i="1" s="1"/>
  <c r="AX677" i="1" s="1"/>
  <c r="AX676" i="1" s="1"/>
  <c r="AX675" i="1" s="1"/>
  <c r="AX674" i="1" s="1"/>
  <c r="AX673" i="1" s="1"/>
  <c r="AX672" i="1" s="1"/>
  <c r="AX671" i="1" s="1"/>
  <c r="AX670" i="1" s="1"/>
  <c r="AX669" i="1" s="1"/>
  <c r="AX668" i="1" s="1"/>
  <c r="AX667" i="1" s="1"/>
  <c r="AX666" i="1" s="1"/>
  <c r="AX665" i="1" s="1"/>
  <c r="AX664" i="1" s="1"/>
  <c r="AX663" i="1" s="1"/>
  <c r="AX662" i="1" s="1"/>
  <c r="AX661" i="1" s="1"/>
  <c r="AX660" i="1" s="1"/>
  <c r="AX659" i="1" s="1"/>
  <c r="AX658" i="1" s="1"/>
  <c r="AX657" i="1" s="1"/>
  <c r="AX656" i="1" s="1"/>
  <c r="AX655" i="1" s="1"/>
  <c r="AX654" i="1" s="1"/>
  <c r="AX653" i="1" s="1"/>
  <c r="AX652" i="1" s="1"/>
  <c r="AX651" i="1" s="1"/>
  <c r="AX650" i="1" s="1"/>
  <c r="AX649" i="1" s="1"/>
  <c r="AX648" i="1" s="1"/>
  <c r="AX647" i="1" s="1"/>
  <c r="AX646" i="1" s="1"/>
  <c r="AX645" i="1" s="1"/>
  <c r="AX644" i="1" s="1"/>
  <c r="AX643" i="1" s="1"/>
  <c r="AX642" i="1" s="1"/>
  <c r="AX641" i="1" s="1"/>
  <c r="AX640" i="1" s="1"/>
  <c r="AX639" i="1" s="1"/>
  <c r="AX638" i="1" s="1"/>
  <c r="AX637" i="1" s="1"/>
  <c r="AX636" i="1" s="1"/>
  <c r="AX635" i="1" s="1"/>
  <c r="AX634" i="1" s="1"/>
  <c r="AX633" i="1" s="1"/>
  <c r="AX632" i="1" s="1"/>
  <c r="AX631" i="1" s="1"/>
  <c r="AX630" i="1" s="1"/>
  <c r="AX629" i="1" s="1"/>
  <c r="AX628" i="1" s="1"/>
  <c r="AX627" i="1" s="1"/>
  <c r="AX626" i="1" s="1"/>
  <c r="AX625" i="1" s="1"/>
  <c r="AX624" i="1" s="1"/>
  <c r="AX623" i="1" s="1"/>
  <c r="AX622" i="1" s="1"/>
  <c r="AX621" i="1" s="1"/>
  <c r="AX620" i="1" s="1"/>
  <c r="AX619" i="1" s="1"/>
  <c r="AX618" i="1" s="1"/>
  <c r="AX617" i="1" s="1"/>
  <c r="AX616" i="1" s="1"/>
  <c r="AX615" i="1" s="1"/>
  <c r="AX614" i="1" s="1"/>
  <c r="AX613" i="1" s="1"/>
  <c r="AX612" i="1" s="1"/>
  <c r="AX611" i="1" s="1"/>
  <c r="AX610" i="1" s="1"/>
  <c r="AX609" i="1" s="1"/>
  <c r="AX608" i="1" s="1"/>
  <c r="AX607" i="1" s="1"/>
  <c r="AX606" i="1" s="1"/>
  <c r="AX605" i="1" s="1"/>
  <c r="AX604" i="1" s="1"/>
  <c r="AX603" i="1" s="1"/>
  <c r="AX602" i="1" s="1"/>
  <c r="AX601" i="1" s="1"/>
  <c r="AX600" i="1" s="1"/>
  <c r="AX599" i="1" s="1"/>
  <c r="AX598" i="1" s="1"/>
  <c r="AX597" i="1" s="1"/>
  <c r="AX596" i="1" s="1"/>
  <c r="AX595" i="1" s="1"/>
  <c r="AX594" i="1" s="1"/>
  <c r="AX593" i="1" s="1"/>
  <c r="AX592" i="1" s="1"/>
  <c r="AX591" i="1" s="1"/>
  <c r="AX590" i="1" s="1"/>
  <c r="AX589" i="1" s="1"/>
  <c r="AX588" i="1" s="1"/>
  <c r="AX587" i="1" s="1"/>
  <c r="AX586" i="1" s="1"/>
  <c r="AX585" i="1" s="1"/>
  <c r="AX584" i="1" s="1"/>
  <c r="AX583" i="1" s="1"/>
  <c r="AX582" i="1" s="1"/>
  <c r="AX581" i="1" s="1"/>
  <c r="AX580" i="1" s="1"/>
  <c r="AX579" i="1" s="1"/>
  <c r="AX578" i="1" s="1"/>
  <c r="AX577" i="1" s="1"/>
  <c r="AX576" i="1" s="1"/>
  <c r="AX575" i="1" s="1"/>
  <c r="AX574" i="1" s="1"/>
  <c r="AX573" i="1" s="1"/>
  <c r="AX572" i="1" s="1"/>
  <c r="AX571" i="1" s="1"/>
  <c r="AX570" i="1" s="1"/>
  <c r="AX569" i="1" s="1"/>
  <c r="AX568" i="1" s="1"/>
  <c r="AX567" i="1" s="1"/>
  <c r="AX566" i="1" s="1"/>
  <c r="AX565" i="1" s="1"/>
  <c r="AX564" i="1" s="1"/>
  <c r="AX563" i="1" s="1"/>
  <c r="AX562" i="1" s="1"/>
  <c r="AX561" i="1" s="1"/>
  <c r="AX560" i="1" s="1"/>
  <c r="AX559" i="1" s="1"/>
  <c r="AX558" i="1" s="1"/>
  <c r="AX557" i="1" s="1"/>
  <c r="AX556" i="1" s="1"/>
  <c r="AX555" i="1" s="1"/>
  <c r="AX554" i="1" s="1"/>
  <c r="AX553" i="1" s="1"/>
  <c r="AX552" i="1" s="1"/>
  <c r="AX551" i="1" s="1"/>
  <c r="AX550" i="1" s="1"/>
  <c r="AX549" i="1" s="1"/>
  <c r="AX548" i="1" s="1"/>
  <c r="AX547" i="1" s="1"/>
  <c r="AX546" i="1" s="1"/>
  <c r="AX545" i="1" s="1"/>
  <c r="AX544" i="1" s="1"/>
  <c r="AX543" i="1" s="1"/>
  <c r="AX542" i="1" s="1"/>
  <c r="AX541" i="1" s="1"/>
  <c r="AX540" i="1" s="1"/>
  <c r="AX539" i="1" s="1"/>
  <c r="AX538" i="1" s="1"/>
  <c r="AX537" i="1" s="1"/>
  <c r="AX536" i="1" s="1"/>
  <c r="AX535" i="1" s="1"/>
  <c r="AX534" i="1" s="1"/>
  <c r="AX533" i="1" s="1"/>
  <c r="AX532" i="1" s="1"/>
  <c r="AX531" i="1" s="1"/>
  <c r="AX530" i="1" s="1"/>
  <c r="AX529" i="1" s="1"/>
  <c r="AX528" i="1" s="1"/>
  <c r="AX527" i="1" s="1"/>
  <c r="AX526" i="1" s="1"/>
  <c r="AX525" i="1" s="1"/>
  <c r="AX524" i="1" s="1"/>
  <c r="AX523" i="1" s="1"/>
  <c r="AX522" i="1" s="1"/>
  <c r="AX521" i="1" s="1"/>
  <c r="AX520" i="1" s="1"/>
  <c r="AX519" i="1" s="1"/>
  <c r="AX518" i="1" s="1"/>
  <c r="AX517" i="1" s="1"/>
  <c r="AX516" i="1" s="1"/>
  <c r="AX515" i="1" s="1"/>
  <c r="AX514" i="1" s="1"/>
  <c r="AX513" i="1" s="1"/>
  <c r="AX512" i="1" s="1"/>
  <c r="AX511" i="1" s="1"/>
  <c r="AX510" i="1" s="1"/>
  <c r="AX509" i="1" s="1"/>
  <c r="AX508" i="1" s="1"/>
  <c r="AX507" i="1" s="1"/>
  <c r="AX506" i="1" s="1"/>
  <c r="AX505" i="1" s="1"/>
  <c r="AX504" i="1" s="1"/>
  <c r="AX503" i="1" s="1"/>
  <c r="AX502" i="1" s="1"/>
  <c r="AX501" i="1" s="1"/>
  <c r="AX500" i="1" s="1"/>
  <c r="AX499" i="1" s="1"/>
  <c r="AX498" i="1" s="1"/>
  <c r="AX497" i="1" s="1"/>
  <c r="AX496" i="1" s="1"/>
  <c r="AX495" i="1" s="1"/>
  <c r="AX494" i="1" s="1"/>
  <c r="AX493" i="1" s="1"/>
  <c r="AX492" i="1" s="1"/>
  <c r="AX491" i="1" s="1"/>
  <c r="AX490" i="1" s="1"/>
  <c r="AX489" i="1" s="1"/>
  <c r="AX488" i="1" s="1"/>
  <c r="AX487" i="1" s="1"/>
  <c r="AX486" i="1" s="1"/>
  <c r="AX485" i="1" s="1"/>
  <c r="AX484" i="1" s="1"/>
  <c r="AX483" i="1" s="1"/>
  <c r="AX482" i="1" s="1"/>
  <c r="AX481" i="1" s="1"/>
  <c r="AX480" i="1" s="1"/>
  <c r="AX479" i="1" s="1"/>
  <c r="AX478" i="1" s="1"/>
  <c r="AX477" i="1" s="1"/>
  <c r="AX476" i="1" s="1"/>
  <c r="AX475" i="1" s="1"/>
  <c r="AX474" i="1" s="1"/>
  <c r="AX473" i="1" s="1"/>
  <c r="AX472" i="1" s="1"/>
  <c r="AX471" i="1" s="1"/>
  <c r="AX470" i="1" s="1"/>
  <c r="AX469" i="1" s="1"/>
  <c r="AX468" i="1" s="1"/>
  <c r="AX467" i="1" s="1"/>
  <c r="AX466" i="1" s="1"/>
  <c r="AX465" i="1" s="1"/>
  <c r="AX464" i="1" s="1"/>
  <c r="AX463" i="1" s="1"/>
  <c r="AX462" i="1" s="1"/>
  <c r="AX461" i="1" s="1"/>
  <c r="AX460" i="1" s="1"/>
  <c r="AX459" i="1" s="1"/>
  <c r="AX458" i="1" s="1"/>
  <c r="AX457" i="1" s="1"/>
  <c r="AX456" i="1" s="1"/>
  <c r="AX455" i="1" s="1"/>
  <c r="AX454" i="1" s="1"/>
  <c r="AX453" i="1" s="1"/>
  <c r="AX452" i="1" s="1"/>
  <c r="AX451" i="1" s="1"/>
  <c r="AX450" i="1" s="1"/>
  <c r="AX449" i="1" s="1"/>
  <c r="AX448" i="1" s="1"/>
  <c r="AX447" i="1" s="1"/>
  <c r="AX446" i="1" s="1"/>
  <c r="AX445" i="1" s="1"/>
  <c r="AX444" i="1" s="1"/>
  <c r="AX443" i="1" s="1"/>
  <c r="AX442" i="1" s="1"/>
  <c r="AX441" i="1" s="1"/>
  <c r="AX440" i="1" s="1"/>
  <c r="AX439" i="1" s="1"/>
  <c r="AX438" i="1" s="1"/>
  <c r="AX437" i="1" s="1"/>
  <c r="AX436" i="1" s="1"/>
  <c r="AX435" i="1" s="1"/>
  <c r="AX434" i="1" s="1"/>
  <c r="AX433" i="1" s="1"/>
  <c r="AX432" i="1" s="1"/>
  <c r="AX431" i="1" s="1"/>
  <c r="AX430" i="1" s="1"/>
  <c r="AX429" i="1" s="1"/>
  <c r="AX428" i="1" s="1"/>
  <c r="AX427" i="1" s="1"/>
  <c r="AX426" i="1" s="1"/>
  <c r="AX425" i="1" s="1"/>
  <c r="AX424" i="1" s="1"/>
  <c r="AX423" i="1" s="1"/>
  <c r="AX422" i="1" s="1"/>
  <c r="AX421" i="1" s="1"/>
  <c r="AX420" i="1" s="1"/>
  <c r="AX419" i="1" s="1"/>
  <c r="AX418" i="1" s="1"/>
  <c r="AX417" i="1" s="1"/>
  <c r="AX416" i="1" s="1"/>
  <c r="AX415" i="1" s="1"/>
  <c r="AX414" i="1" s="1"/>
  <c r="AX413" i="1" s="1"/>
  <c r="AX412" i="1" s="1"/>
  <c r="AX411" i="1" s="1"/>
  <c r="AX410" i="1" s="1"/>
  <c r="AX409" i="1" s="1"/>
  <c r="AX408" i="1" s="1"/>
  <c r="AX407" i="1" s="1"/>
  <c r="AX406" i="1" s="1"/>
  <c r="AX405" i="1" s="1"/>
  <c r="AX404" i="1" s="1"/>
  <c r="AX403" i="1" s="1"/>
  <c r="AX402" i="1" s="1"/>
  <c r="AX401" i="1" s="1"/>
  <c r="AX400" i="1" s="1"/>
  <c r="AX399" i="1" s="1"/>
  <c r="AX398" i="1" s="1"/>
  <c r="AX397" i="1" s="1"/>
  <c r="AX396" i="1" s="1"/>
  <c r="AX395" i="1" s="1"/>
  <c r="AX394" i="1" s="1"/>
  <c r="AX393" i="1" s="1"/>
  <c r="AX392" i="1" s="1"/>
  <c r="AX391" i="1" s="1"/>
  <c r="AX390" i="1" s="1"/>
  <c r="AX389" i="1" s="1"/>
  <c r="AX388" i="1" s="1"/>
  <c r="AX387" i="1" s="1"/>
  <c r="AX386" i="1" s="1"/>
  <c r="AX385" i="1" s="1"/>
  <c r="AX384" i="1" s="1"/>
  <c r="AX383" i="1" s="1"/>
  <c r="AX382" i="1" s="1"/>
  <c r="AS382" i="1"/>
  <c r="AL383" i="1"/>
  <c r="AN383" i="1"/>
  <c r="AJ385" i="1"/>
  <c r="AK384" i="1"/>
  <c r="L25" i="1"/>
  <c r="AM383" i="1" l="1"/>
  <c r="AS383" i="1"/>
  <c r="AN384" i="1"/>
  <c r="AL384" i="1"/>
  <c r="AJ386" i="1"/>
  <c r="AK385" i="1"/>
  <c r="L21" i="1"/>
  <c r="AE382" i="1"/>
  <c r="AC383" i="1" s="1"/>
  <c r="N12" i="1"/>
  <c r="O12" i="1" l="1"/>
  <c r="AA12" i="1" s="1"/>
  <c r="Z12" i="1"/>
  <c r="X12" i="1" s="1"/>
  <c r="V12" i="1" s="1"/>
  <c r="AM384" i="1"/>
  <c r="AS384" i="1"/>
  <c r="AL385" i="1"/>
  <c r="AN385" i="1"/>
  <c r="AJ387" i="1"/>
  <c r="AK386" i="1"/>
  <c r="M13" i="1"/>
  <c r="AA383" i="1"/>
  <c r="K13" i="1" s="1"/>
  <c r="W13" i="1" s="1"/>
  <c r="H12" i="1"/>
  <c r="AB12" i="1" l="1"/>
  <c r="AC12" i="1" s="1"/>
  <c r="AM385" i="1"/>
  <c r="AS385" i="1"/>
  <c r="AN386" i="1"/>
  <c r="AL386" i="1"/>
  <c r="AJ388" i="1"/>
  <c r="AK387" i="1"/>
  <c r="AD383" i="1"/>
  <c r="AE383" i="1" s="1"/>
  <c r="AC384" i="1" s="1"/>
  <c r="Z383" i="1"/>
  <c r="J13" i="1" s="1"/>
  <c r="AE12" i="1" l="1"/>
  <c r="AM386" i="1"/>
  <c r="AS386" i="1"/>
  <c r="AL387" i="1"/>
  <c r="AN387" i="1"/>
  <c r="AJ389" i="1"/>
  <c r="AK388" i="1"/>
  <c r="H13" i="1"/>
  <c r="AD384" i="1"/>
  <c r="N14" i="1" s="1"/>
  <c r="Z14" i="1" s="1"/>
  <c r="N13" i="1"/>
  <c r="AA384" i="1"/>
  <c r="K14" i="1" s="1"/>
  <c r="W14" i="1" s="1"/>
  <c r="P13" i="1"/>
  <c r="O13" i="1" l="1"/>
  <c r="AA13" i="1" s="1"/>
  <c r="Z13" i="1"/>
  <c r="AM387" i="1"/>
  <c r="AS387" i="1"/>
  <c r="AN388" i="1"/>
  <c r="AL388" i="1"/>
  <c r="AJ390" i="1"/>
  <c r="AK389" i="1"/>
  <c r="AE384" i="1"/>
  <c r="AC385" i="1" s="1"/>
  <c r="M14" i="1"/>
  <c r="Z384" i="1"/>
  <c r="J14" i="1" s="1"/>
  <c r="S13" i="1"/>
  <c r="AU383" i="1"/>
  <c r="Q13" i="1"/>
  <c r="O14" i="1" l="1"/>
  <c r="AA14" i="1" s="1"/>
  <c r="P14" i="1"/>
  <c r="AM388" i="1"/>
  <c r="AS388" i="1"/>
  <c r="AL389" i="1"/>
  <c r="AN389" i="1"/>
  <c r="AJ391" i="1"/>
  <c r="AK390" i="1"/>
  <c r="AA385" i="1"/>
  <c r="K15" i="1" s="1"/>
  <c r="W15" i="1" s="1"/>
  <c r="M15" i="1"/>
  <c r="H14" i="1"/>
  <c r="AU384" i="1" l="1"/>
  <c r="S14" i="1"/>
  <c r="Q14" i="1"/>
  <c r="AM389" i="1"/>
  <c r="AS389" i="1"/>
  <c r="AN390" i="1"/>
  <c r="AL390" i="1"/>
  <c r="AJ392" i="1"/>
  <c r="AK391" i="1"/>
  <c r="Z385" i="1"/>
  <c r="J15" i="1" s="1"/>
  <c r="AD385" i="1"/>
  <c r="N15" i="1" s="1"/>
  <c r="P15" i="1" l="1"/>
  <c r="O15" i="1"/>
  <c r="AA15" i="1" s="1"/>
  <c r="Z15" i="1"/>
  <c r="AM390" i="1"/>
  <c r="AS390" i="1"/>
  <c r="AL391" i="1"/>
  <c r="AN391" i="1"/>
  <c r="AJ393" i="1"/>
  <c r="AK392" i="1"/>
  <c r="AE385" i="1"/>
  <c r="AC386" i="1" s="1"/>
  <c r="S15" i="1" l="1"/>
  <c r="AU385" i="1"/>
  <c r="Q15" i="1"/>
  <c r="AM391" i="1"/>
  <c r="AS391" i="1"/>
  <c r="AN392" i="1"/>
  <c r="AL392" i="1"/>
  <c r="AJ394" i="1"/>
  <c r="AK393" i="1"/>
  <c r="AA386" i="1"/>
  <c r="Z386" i="1" s="1"/>
  <c r="J16" i="1" s="1"/>
  <c r="H15" i="1"/>
  <c r="M16" i="1"/>
  <c r="AD386" i="1"/>
  <c r="P16" i="1" l="1"/>
  <c r="AM392" i="1"/>
  <c r="AS392" i="1"/>
  <c r="AL393" i="1"/>
  <c r="AN393" i="1"/>
  <c r="AJ395" i="1"/>
  <c r="AK394" i="1"/>
  <c r="K16" i="1"/>
  <c r="W16" i="1" s="1"/>
  <c r="N16" i="1"/>
  <c r="AE386" i="1"/>
  <c r="AC387" i="1" s="1"/>
  <c r="AU386" i="1" l="1"/>
  <c r="S16" i="1"/>
  <c r="Q16" i="1"/>
  <c r="O16" i="1"/>
  <c r="AA16" i="1" s="1"/>
  <c r="Z16" i="1"/>
  <c r="AM393" i="1"/>
  <c r="AS393" i="1" s="1"/>
  <c r="AN394" i="1"/>
  <c r="AL394" i="1"/>
  <c r="AJ396" i="1"/>
  <c r="AK395" i="1"/>
  <c r="AA387" i="1"/>
  <c r="Z387" i="1" s="1"/>
  <c r="J17" i="1" s="1"/>
  <c r="H16" i="1"/>
  <c r="P17" i="1" l="1"/>
  <c r="AM394" i="1"/>
  <c r="AS394" i="1"/>
  <c r="AL395" i="1"/>
  <c r="AN395" i="1"/>
  <c r="AJ397" i="1"/>
  <c r="AK396" i="1"/>
  <c r="K17" i="1"/>
  <c r="W17" i="1" s="1"/>
  <c r="AD387" i="1"/>
  <c r="M17" i="1"/>
  <c r="Q17" i="1" l="1"/>
  <c r="S17" i="1"/>
  <c r="AU387" i="1"/>
  <c r="AM395" i="1"/>
  <c r="AS395" i="1"/>
  <c r="AN396" i="1"/>
  <c r="AL396" i="1"/>
  <c r="AJ398" i="1"/>
  <c r="AK397" i="1"/>
  <c r="N17" i="1"/>
  <c r="AE387" i="1"/>
  <c r="AC388" i="1" s="1"/>
  <c r="O17" i="1" l="1"/>
  <c r="AA17" i="1" s="1"/>
  <c r="Z17" i="1"/>
  <c r="AM396" i="1"/>
  <c r="AS396" i="1"/>
  <c r="AL397" i="1"/>
  <c r="AN397" i="1"/>
  <c r="AJ399" i="1"/>
  <c r="AK398" i="1"/>
  <c r="AA388" i="1"/>
  <c r="K18" i="1" s="1"/>
  <c r="W18" i="1" s="1"/>
  <c r="H17" i="1"/>
  <c r="AM397" i="1" l="1"/>
  <c r="AS397" i="1"/>
  <c r="AN398" i="1"/>
  <c r="AL398" i="1"/>
  <c r="AJ400" i="1"/>
  <c r="AK399" i="1"/>
  <c r="Z388" i="1"/>
  <c r="J18" i="1" s="1"/>
  <c r="AD388" i="1"/>
  <c r="M18" i="1"/>
  <c r="P18" i="1" l="1"/>
  <c r="AM398" i="1"/>
  <c r="AS398" i="1"/>
  <c r="AL399" i="1"/>
  <c r="AN399" i="1"/>
  <c r="AJ401" i="1"/>
  <c r="AK400" i="1"/>
  <c r="N18" i="1"/>
  <c r="AE388" i="1"/>
  <c r="AC389" i="1" s="1"/>
  <c r="Q18" i="1" l="1"/>
  <c r="S18" i="1"/>
  <c r="AU388" i="1"/>
  <c r="O18" i="1"/>
  <c r="AA18" i="1" s="1"/>
  <c r="Z18" i="1"/>
  <c r="AM399" i="1"/>
  <c r="AS399" i="1"/>
  <c r="AN400" i="1"/>
  <c r="AL400" i="1"/>
  <c r="AJ402" i="1"/>
  <c r="AK401" i="1"/>
  <c r="AA389" i="1"/>
  <c r="K19" i="1" s="1"/>
  <c r="W19" i="1" s="1"/>
  <c r="H18" i="1"/>
  <c r="AM400" i="1" l="1"/>
  <c r="AS400" i="1"/>
  <c r="AL401" i="1"/>
  <c r="AN401" i="1"/>
  <c r="AJ403" i="1"/>
  <c r="AK402" i="1"/>
  <c r="Z389" i="1"/>
  <c r="J19" i="1" s="1"/>
  <c r="M19" i="1"/>
  <c r="AD389" i="1"/>
  <c r="P19" i="1" l="1"/>
  <c r="AM401" i="1"/>
  <c r="AS401" i="1"/>
  <c r="AN402" i="1"/>
  <c r="AL402" i="1"/>
  <c r="AJ404" i="1"/>
  <c r="AK403" i="1"/>
  <c r="N19" i="1"/>
  <c r="AE389" i="1"/>
  <c r="AC390" i="1" s="1"/>
  <c r="AU389" i="1" l="1"/>
  <c r="S19" i="1"/>
  <c r="Q19" i="1"/>
  <c r="O19" i="1"/>
  <c r="AA19" i="1" s="1"/>
  <c r="Z19" i="1"/>
  <c r="AM402" i="1"/>
  <c r="AS402" i="1" s="1"/>
  <c r="AL403" i="1"/>
  <c r="AN403" i="1"/>
  <c r="AJ405" i="1"/>
  <c r="AK404" i="1"/>
  <c r="AA390" i="1"/>
  <c r="K20" i="1" s="1"/>
  <c r="W20" i="1" s="1"/>
  <c r="H19" i="1"/>
  <c r="AM403" i="1" l="1"/>
  <c r="AS403" i="1"/>
  <c r="AN404" i="1"/>
  <c r="AL404" i="1"/>
  <c r="AJ406" i="1"/>
  <c r="AK405" i="1"/>
  <c r="Z390" i="1"/>
  <c r="J20" i="1" s="1"/>
  <c r="M20" i="1"/>
  <c r="AD390" i="1"/>
  <c r="P20" i="1" l="1"/>
  <c r="AM404" i="1"/>
  <c r="AS404" i="1"/>
  <c r="AL405" i="1"/>
  <c r="AN405" i="1"/>
  <c r="AJ407" i="1"/>
  <c r="AK406" i="1"/>
  <c r="N20" i="1"/>
  <c r="AE390" i="1"/>
  <c r="AC391" i="1" s="1"/>
  <c r="Q20" i="1" l="1"/>
  <c r="S20" i="1"/>
  <c r="AU390" i="1"/>
  <c r="O20" i="1"/>
  <c r="AA20" i="1" s="1"/>
  <c r="Z20" i="1"/>
  <c r="AM405" i="1"/>
  <c r="AS405" i="1"/>
  <c r="AN406" i="1"/>
  <c r="AL406" i="1"/>
  <c r="AJ408" i="1"/>
  <c r="AK407" i="1"/>
  <c r="AA391" i="1"/>
  <c r="Z391" i="1" s="1"/>
  <c r="J21" i="1" s="1"/>
  <c r="H20" i="1"/>
  <c r="P21" i="1" l="1"/>
  <c r="AM406" i="1"/>
  <c r="AS406" i="1"/>
  <c r="AL407" i="1"/>
  <c r="AN407" i="1"/>
  <c r="AJ409" i="1"/>
  <c r="AK408" i="1"/>
  <c r="K21" i="1"/>
  <c r="W21" i="1" s="1"/>
  <c r="M21" i="1"/>
  <c r="AD391" i="1"/>
  <c r="Q21" i="1" l="1"/>
  <c r="AU391" i="1"/>
  <c r="S21" i="1"/>
  <c r="AM407" i="1"/>
  <c r="AS407" i="1"/>
  <c r="AN408" i="1"/>
  <c r="AL408" i="1"/>
  <c r="AJ410" i="1"/>
  <c r="AK409" i="1"/>
  <c r="N21" i="1"/>
  <c r="AE391" i="1"/>
  <c r="AC392" i="1" s="1"/>
  <c r="O21" i="1" l="1"/>
  <c r="AA21" i="1" s="1"/>
  <c r="Z21" i="1"/>
  <c r="AM408" i="1"/>
  <c r="AS408" i="1"/>
  <c r="AL409" i="1"/>
  <c r="AN409" i="1"/>
  <c r="AJ411" i="1"/>
  <c r="AK410" i="1"/>
  <c r="AA392" i="1"/>
  <c r="K22" i="1" s="1"/>
  <c r="W22" i="1" s="1"/>
  <c r="H21" i="1"/>
  <c r="AM409" i="1" l="1"/>
  <c r="AS409" i="1"/>
  <c r="AN410" i="1"/>
  <c r="AL410" i="1"/>
  <c r="AJ412" i="1"/>
  <c r="AK411" i="1"/>
  <c r="Z392" i="1"/>
  <c r="J22" i="1" s="1"/>
  <c r="M22" i="1"/>
  <c r="AD392" i="1"/>
  <c r="P22" i="1" l="1"/>
  <c r="AM410" i="1"/>
  <c r="AS410" i="1"/>
  <c r="AL411" i="1"/>
  <c r="AN411" i="1"/>
  <c r="AJ413" i="1"/>
  <c r="AK412" i="1"/>
  <c r="N22" i="1"/>
  <c r="AE392" i="1"/>
  <c r="AC393" i="1" s="1"/>
  <c r="Q22" i="1" l="1"/>
  <c r="AU392" i="1"/>
  <c r="S22" i="1"/>
  <c r="O22" i="1"/>
  <c r="AA22" i="1" s="1"/>
  <c r="Z22" i="1"/>
  <c r="AM411" i="1"/>
  <c r="AS411" i="1"/>
  <c r="AN412" i="1"/>
  <c r="AL412" i="1"/>
  <c r="AJ414" i="1"/>
  <c r="AK413" i="1"/>
  <c r="AA393" i="1"/>
  <c r="Z393" i="1" s="1"/>
  <c r="J23" i="1" s="1"/>
  <c r="H22" i="1"/>
  <c r="P23" i="1" l="1"/>
  <c r="AM412" i="1"/>
  <c r="AS412" i="1"/>
  <c r="AL413" i="1"/>
  <c r="AN413" i="1"/>
  <c r="AJ415" i="1"/>
  <c r="AK414" i="1"/>
  <c r="K23" i="1"/>
  <c r="W23" i="1" s="1"/>
  <c r="M23" i="1"/>
  <c r="AD393" i="1"/>
  <c r="Q23" i="1" l="1"/>
  <c r="S23" i="1"/>
  <c r="AU393" i="1"/>
  <c r="AM413" i="1"/>
  <c r="AS413" i="1"/>
  <c r="AN414" i="1"/>
  <c r="AL414" i="1"/>
  <c r="AJ416" i="1"/>
  <c r="AK415" i="1"/>
  <c r="N23" i="1"/>
  <c r="AE393" i="1"/>
  <c r="AC394" i="1" s="1"/>
  <c r="O23" i="1" l="1"/>
  <c r="AA23" i="1" s="1"/>
  <c r="Z23" i="1"/>
  <c r="AM414" i="1"/>
  <c r="AS414" i="1"/>
  <c r="AL415" i="1"/>
  <c r="AN415" i="1"/>
  <c r="AJ417" i="1"/>
  <c r="AK416" i="1"/>
  <c r="AA394" i="1"/>
  <c r="Z394" i="1" s="1"/>
  <c r="J24" i="1" s="1"/>
  <c r="H23" i="1"/>
  <c r="P24" i="1" l="1"/>
  <c r="AM415" i="1"/>
  <c r="AS415" i="1"/>
  <c r="AN416" i="1"/>
  <c r="AL416" i="1"/>
  <c r="AJ418" i="1"/>
  <c r="AK417" i="1"/>
  <c r="K24" i="1"/>
  <c r="W24" i="1" s="1"/>
  <c r="M24" i="1"/>
  <c r="AD394" i="1"/>
  <c r="S24" i="1" l="1"/>
  <c r="AU394" i="1"/>
  <c r="Q24" i="1"/>
  <c r="AM416" i="1"/>
  <c r="AS416" i="1"/>
  <c r="AL417" i="1"/>
  <c r="AN417" i="1"/>
  <c r="AJ419" i="1"/>
  <c r="AK418" i="1"/>
  <c r="N24" i="1"/>
  <c r="AE394" i="1"/>
  <c r="AC395" i="1" s="1"/>
  <c r="O24" i="1" l="1"/>
  <c r="AA24" i="1" s="1"/>
  <c r="Z24" i="1"/>
  <c r="AM417" i="1"/>
  <c r="AS417" i="1"/>
  <c r="AN418" i="1"/>
  <c r="AL418" i="1"/>
  <c r="AJ420" i="1"/>
  <c r="AK419" i="1"/>
  <c r="AA395" i="1"/>
  <c r="Z395" i="1" s="1"/>
  <c r="J25" i="1" s="1"/>
  <c r="H24" i="1"/>
  <c r="P25" i="1" l="1"/>
  <c r="AM418" i="1"/>
  <c r="AS418" i="1"/>
  <c r="AL419" i="1"/>
  <c r="AN419" i="1"/>
  <c r="AJ421" i="1"/>
  <c r="AK420" i="1"/>
  <c r="K25" i="1"/>
  <c r="W25" i="1" s="1"/>
  <c r="M25" i="1"/>
  <c r="AD395" i="1"/>
  <c r="AU395" i="1" l="1"/>
  <c r="Q25" i="1"/>
  <c r="S25" i="1"/>
  <c r="AM419" i="1"/>
  <c r="AS419" i="1"/>
  <c r="AN420" i="1"/>
  <c r="AL420" i="1"/>
  <c r="AJ422" i="1"/>
  <c r="AK421" i="1"/>
  <c r="N25" i="1"/>
  <c r="AE395" i="1"/>
  <c r="AC396" i="1" s="1"/>
  <c r="O25" i="1" l="1"/>
  <c r="AA25" i="1" s="1"/>
  <c r="Z25" i="1"/>
  <c r="AM420" i="1"/>
  <c r="AS420" i="1"/>
  <c r="AL421" i="1"/>
  <c r="AN421" i="1"/>
  <c r="AJ423" i="1"/>
  <c r="AK422" i="1"/>
  <c r="M26" i="1"/>
  <c r="AA396" i="1"/>
  <c r="H25" i="1"/>
  <c r="AM421" i="1" l="1"/>
  <c r="AS421" i="1"/>
  <c r="AN422" i="1"/>
  <c r="AL422" i="1"/>
  <c r="AJ424" i="1"/>
  <c r="AK423" i="1"/>
  <c r="AD396" i="1"/>
  <c r="Z396" i="1"/>
  <c r="AM422" i="1" l="1"/>
  <c r="AS422" i="1"/>
  <c r="AL423" i="1"/>
  <c r="AN423" i="1"/>
  <c r="AJ425" i="1"/>
  <c r="AK424" i="1"/>
  <c r="J26" i="1"/>
  <c r="K26" i="1"/>
  <c r="W26" i="1" s="1"/>
  <c r="N26" i="1"/>
  <c r="AE396" i="1"/>
  <c r="AC397" i="1" s="1"/>
  <c r="L26" i="1" l="1"/>
  <c r="Z26" i="1"/>
  <c r="AM423" i="1"/>
  <c r="AS423" i="1"/>
  <c r="AJ426" i="1"/>
  <c r="AK425" i="1"/>
  <c r="AN424" i="1"/>
  <c r="AL424" i="1"/>
  <c r="AA397" i="1"/>
  <c r="K27" i="1" s="1"/>
  <c r="W27" i="1" s="1"/>
  <c r="H26" i="1"/>
  <c r="O26" i="1"/>
  <c r="AA26" i="1" s="1"/>
  <c r="P26" i="1"/>
  <c r="AM424" i="1" l="1"/>
  <c r="AS424" i="1"/>
  <c r="AL425" i="1"/>
  <c r="AN425" i="1"/>
  <c r="AJ427" i="1"/>
  <c r="AK426" i="1"/>
  <c r="Z397" i="1"/>
  <c r="J27" i="1" s="1"/>
  <c r="Q26" i="1"/>
  <c r="S26" i="1"/>
  <c r="AU396" i="1"/>
  <c r="AD397" i="1"/>
  <c r="M27" i="1"/>
  <c r="P27" i="1" l="1"/>
  <c r="AM425" i="1"/>
  <c r="AS425" i="1"/>
  <c r="AL426" i="1"/>
  <c r="AN426" i="1"/>
  <c r="AJ428" i="1"/>
  <c r="AK427" i="1"/>
  <c r="N27" i="1"/>
  <c r="Z27" i="1" s="1"/>
  <c r="AE397" i="1"/>
  <c r="AC398" i="1" s="1"/>
  <c r="Q27" i="1" l="1"/>
  <c r="AU397" i="1"/>
  <c r="S27" i="1"/>
  <c r="AM426" i="1"/>
  <c r="AS426" i="1"/>
  <c r="AL427" i="1"/>
  <c r="AN427" i="1"/>
  <c r="AJ429" i="1"/>
  <c r="AK428" i="1"/>
  <c r="AA398" i="1"/>
  <c r="Z398" i="1" s="1"/>
  <c r="J28" i="1" s="1"/>
  <c r="H27" i="1"/>
  <c r="O27" i="1"/>
  <c r="AA27" i="1" s="1"/>
  <c r="P28" i="1" l="1"/>
  <c r="AM427" i="1"/>
  <c r="AS427" i="1"/>
  <c r="AJ430" i="1"/>
  <c r="AK429" i="1"/>
  <c r="AN428" i="1"/>
  <c r="AL428" i="1"/>
  <c r="K28" i="1"/>
  <c r="W28" i="1" s="1"/>
  <c r="AD398" i="1"/>
  <c r="M28" i="1"/>
  <c r="S28" i="1" l="1"/>
  <c r="AU398" i="1"/>
  <c r="Q28" i="1"/>
  <c r="AM428" i="1"/>
  <c r="AS428" i="1"/>
  <c r="AL429" i="1"/>
  <c r="AN429" i="1"/>
  <c r="AJ431" i="1"/>
  <c r="AK430" i="1"/>
  <c r="N28" i="1"/>
  <c r="Z28" i="1" s="1"/>
  <c r="AE398" i="1"/>
  <c r="AC399" i="1" s="1"/>
  <c r="AM429" i="1" l="1"/>
  <c r="AS429" i="1"/>
  <c r="AJ432" i="1"/>
  <c r="AK431" i="1"/>
  <c r="AN430" i="1"/>
  <c r="AL430" i="1"/>
  <c r="AA399" i="1"/>
  <c r="Z399" i="1" s="1"/>
  <c r="J29" i="1" s="1"/>
  <c r="H28" i="1"/>
  <c r="O28" i="1"/>
  <c r="AA28" i="1" s="1"/>
  <c r="P29" i="1" l="1"/>
  <c r="AM430" i="1"/>
  <c r="AS430" i="1"/>
  <c r="AL431" i="1"/>
  <c r="AN431" i="1"/>
  <c r="AJ433" i="1"/>
  <c r="AK432" i="1"/>
  <c r="K29" i="1"/>
  <c r="W29" i="1" s="1"/>
  <c r="AD399" i="1"/>
  <c r="M29" i="1"/>
  <c r="AU399" i="1" l="1"/>
  <c r="Q29" i="1"/>
  <c r="S29" i="1"/>
  <c r="AM431" i="1"/>
  <c r="AS431" i="1"/>
  <c r="AN432" i="1"/>
  <c r="AL432" i="1"/>
  <c r="AJ434" i="1"/>
  <c r="AK433" i="1"/>
  <c r="N29" i="1"/>
  <c r="Z29" i="1" s="1"/>
  <c r="AE399" i="1"/>
  <c r="AC400" i="1" s="1"/>
  <c r="AM432" i="1" l="1"/>
  <c r="AS432" i="1"/>
  <c r="AJ435" i="1"/>
  <c r="AK434" i="1"/>
  <c r="AL433" i="1"/>
  <c r="AN433" i="1"/>
  <c r="AA400" i="1"/>
  <c r="Z400" i="1" s="1"/>
  <c r="J30" i="1" s="1"/>
  <c r="H29" i="1"/>
  <c r="O29" i="1"/>
  <c r="AA29" i="1" s="1"/>
  <c r="P30" i="1" l="1"/>
  <c r="AM433" i="1"/>
  <c r="AS433" i="1"/>
  <c r="AN434" i="1"/>
  <c r="AL434" i="1"/>
  <c r="AJ436" i="1"/>
  <c r="AK435" i="1"/>
  <c r="K30" i="1"/>
  <c r="W30" i="1" s="1"/>
  <c r="AD400" i="1"/>
  <c r="M30" i="1"/>
  <c r="Q30" i="1" l="1"/>
  <c r="AU400" i="1"/>
  <c r="S30" i="1"/>
  <c r="AM434" i="1"/>
  <c r="AS434" i="1"/>
  <c r="AJ437" i="1"/>
  <c r="AK436" i="1"/>
  <c r="AL435" i="1"/>
  <c r="AN435" i="1"/>
  <c r="N30" i="1"/>
  <c r="Z30" i="1" s="1"/>
  <c r="AE400" i="1"/>
  <c r="AC401" i="1" s="1"/>
  <c r="AM435" i="1" l="1"/>
  <c r="AS435" i="1"/>
  <c r="AN436" i="1"/>
  <c r="AL436" i="1"/>
  <c r="AJ438" i="1"/>
  <c r="AK437" i="1"/>
  <c r="AA401" i="1"/>
  <c r="Z401" i="1" s="1"/>
  <c r="J31" i="1" s="1"/>
  <c r="H30" i="1"/>
  <c r="O30" i="1"/>
  <c r="AA30" i="1" s="1"/>
  <c r="P31" i="1" l="1"/>
  <c r="AM436" i="1"/>
  <c r="AS436" i="1"/>
  <c r="AJ439" i="1"/>
  <c r="AK438" i="1"/>
  <c r="AL437" i="1"/>
  <c r="AN437" i="1"/>
  <c r="K31" i="1"/>
  <c r="W31" i="1" s="1"/>
  <c r="AD401" i="1"/>
  <c r="M31" i="1"/>
  <c r="Q31" i="1" l="1"/>
  <c r="S31" i="1"/>
  <c r="AU401" i="1"/>
  <c r="AM437" i="1"/>
  <c r="AS437" i="1"/>
  <c r="AN438" i="1"/>
  <c r="AL438" i="1"/>
  <c r="AJ440" i="1"/>
  <c r="AK439" i="1"/>
  <c r="N31" i="1"/>
  <c r="AE401" i="1"/>
  <c r="AC402" i="1" s="1"/>
  <c r="O31" i="1" l="1"/>
  <c r="AA31" i="1" s="1"/>
  <c r="Z31" i="1"/>
  <c r="AM438" i="1"/>
  <c r="AS438" i="1"/>
  <c r="AJ441" i="1"/>
  <c r="AK440" i="1"/>
  <c r="AL439" i="1"/>
  <c r="AN439" i="1"/>
  <c r="AA402" i="1"/>
  <c r="K32" i="1" s="1"/>
  <c r="W32" i="1" s="1"/>
  <c r="H31" i="1"/>
  <c r="AM439" i="1" l="1"/>
  <c r="AS439" i="1"/>
  <c r="AN440" i="1"/>
  <c r="AL440" i="1"/>
  <c r="AJ442" i="1"/>
  <c r="AK441" i="1"/>
  <c r="Z402" i="1"/>
  <c r="J32" i="1" s="1"/>
  <c r="AD402" i="1"/>
  <c r="M32" i="1"/>
  <c r="P32" i="1" l="1"/>
  <c r="AM440" i="1"/>
  <c r="AS440" i="1"/>
  <c r="AJ443" i="1"/>
  <c r="AK442" i="1"/>
  <c r="AL441" i="1"/>
  <c r="AN441" i="1"/>
  <c r="N32" i="1"/>
  <c r="AE402" i="1"/>
  <c r="AC403" i="1" s="1"/>
  <c r="AU402" i="1" l="1"/>
  <c r="S32" i="1"/>
  <c r="Q32" i="1"/>
  <c r="O32" i="1"/>
  <c r="AA32" i="1" s="1"/>
  <c r="Z32" i="1"/>
  <c r="AM441" i="1"/>
  <c r="AS441" i="1"/>
  <c r="AL442" i="1"/>
  <c r="AN442" i="1"/>
  <c r="AJ444" i="1"/>
  <c r="AK443" i="1"/>
  <c r="AA403" i="1"/>
  <c r="K33" i="1" s="1"/>
  <c r="W33" i="1" s="1"/>
  <c r="H32" i="1"/>
  <c r="AM442" i="1" l="1"/>
  <c r="AS442" i="1"/>
  <c r="AL443" i="1"/>
  <c r="AN443" i="1"/>
  <c r="AJ445" i="1"/>
  <c r="AK444" i="1"/>
  <c r="Z403" i="1"/>
  <c r="J33" i="1" s="1"/>
  <c r="AD403" i="1"/>
  <c r="M33" i="1"/>
  <c r="P33" i="1" l="1"/>
  <c r="AM443" i="1"/>
  <c r="AS443" i="1"/>
  <c r="AJ446" i="1"/>
  <c r="AK445" i="1"/>
  <c r="AN444" i="1"/>
  <c r="AL444" i="1"/>
  <c r="N33" i="1"/>
  <c r="AE403" i="1"/>
  <c r="AC404" i="1" s="1"/>
  <c r="Q33" i="1" l="1"/>
  <c r="S33" i="1"/>
  <c r="AU403" i="1"/>
  <c r="O33" i="1"/>
  <c r="AA33" i="1" s="1"/>
  <c r="Z33" i="1"/>
  <c r="AM444" i="1"/>
  <c r="AS444" i="1" s="1"/>
  <c r="AL445" i="1"/>
  <c r="AN445" i="1"/>
  <c r="AJ447" i="1"/>
  <c r="AK446" i="1"/>
  <c r="AA404" i="1"/>
  <c r="K34" i="1" s="1"/>
  <c r="W34" i="1" s="1"/>
  <c r="H33" i="1"/>
  <c r="AM445" i="1" l="1"/>
  <c r="AS445" i="1"/>
  <c r="AN446" i="1"/>
  <c r="AL446" i="1"/>
  <c r="AJ448" i="1"/>
  <c r="AK447" i="1"/>
  <c r="Z404" i="1"/>
  <c r="J34" i="1" s="1"/>
  <c r="AD404" i="1"/>
  <c r="M34" i="1"/>
  <c r="P34" i="1" l="1"/>
  <c r="AM446" i="1"/>
  <c r="AS446" i="1"/>
  <c r="AJ449" i="1"/>
  <c r="AK448" i="1"/>
  <c r="AL447" i="1"/>
  <c r="AN447" i="1"/>
  <c r="N34" i="1"/>
  <c r="AE404" i="1"/>
  <c r="AC405" i="1" s="1"/>
  <c r="AU404" i="1" l="1"/>
  <c r="S34" i="1"/>
  <c r="Q34" i="1"/>
  <c r="O34" i="1"/>
  <c r="AA34" i="1" s="1"/>
  <c r="Z34" i="1"/>
  <c r="AM447" i="1"/>
  <c r="AS447" i="1"/>
  <c r="AL448" i="1"/>
  <c r="AN448" i="1"/>
  <c r="AJ450" i="1"/>
  <c r="AK449" i="1"/>
  <c r="AA405" i="1"/>
  <c r="Z405" i="1" s="1"/>
  <c r="H34" i="1"/>
  <c r="AM448" i="1" l="1"/>
  <c r="AS448" i="1"/>
  <c r="AL449" i="1"/>
  <c r="AN449" i="1"/>
  <c r="AJ451" i="1"/>
  <c r="AK450" i="1"/>
  <c r="K35" i="1"/>
  <c r="W35" i="1" s="1"/>
  <c r="AD405" i="1"/>
  <c r="M35" i="1"/>
  <c r="AM449" i="1" l="1"/>
  <c r="AS449" i="1"/>
  <c r="AN450" i="1"/>
  <c r="AL450" i="1"/>
  <c r="AJ452" i="1"/>
  <c r="AK451" i="1"/>
  <c r="N35" i="1"/>
  <c r="L35" i="1" s="1"/>
  <c r="J35" i="1" s="1"/>
  <c r="P35" i="1" s="1"/>
  <c r="S35" i="1" s="1"/>
  <c r="AE405" i="1"/>
  <c r="AC406" i="1" s="1"/>
  <c r="AU405" i="1" l="1"/>
  <c r="Q35" i="1"/>
  <c r="O35" i="1"/>
  <c r="AA35" i="1" s="1"/>
  <c r="Z35" i="1"/>
  <c r="AM450" i="1"/>
  <c r="AS450" i="1"/>
  <c r="AJ453" i="1"/>
  <c r="AK452" i="1"/>
  <c r="AL451" i="1"/>
  <c r="AN451" i="1"/>
  <c r="AA406" i="1"/>
  <c r="K36" i="1" s="1"/>
  <c r="W36" i="1" s="1"/>
  <c r="H35" i="1"/>
  <c r="AM451" i="1" l="1"/>
  <c r="AS451" i="1"/>
  <c r="AN452" i="1"/>
  <c r="AL452" i="1"/>
  <c r="AJ454" i="1"/>
  <c r="AK453" i="1"/>
  <c r="Z406" i="1"/>
  <c r="J36" i="1" s="1"/>
  <c r="AD406" i="1"/>
  <c r="M36" i="1"/>
  <c r="P36" i="1" l="1"/>
  <c r="AM452" i="1"/>
  <c r="AS452" i="1"/>
  <c r="AJ455" i="1"/>
  <c r="AK454" i="1"/>
  <c r="AL453" i="1"/>
  <c r="AN453" i="1"/>
  <c r="N36" i="1"/>
  <c r="AE406" i="1"/>
  <c r="AC407" i="1" s="1"/>
  <c r="Q36" i="1" l="1"/>
  <c r="AU406" i="1"/>
  <c r="S36" i="1"/>
  <c r="O36" i="1"/>
  <c r="AA36" i="1" s="1"/>
  <c r="Z36" i="1"/>
  <c r="AM453" i="1"/>
  <c r="AS453" i="1"/>
  <c r="AN454" i="1"/>
  <c r="AL454" i="1"/>
  <c r="AJ456" i="1"/>
  <c r="AK455" i="1"/>
  <c r="AA407" i="1"/>
  <c r="Z407" i="1" s="1"/>
  <c r="J37" i="1" s="1"/>
  <c r="H36" i="1"/>
  <c r="P37" i="1" l="1"/>
  <c r="AM454" i="1"/>
  <c r="AS454" i="1"/>
  <c r="AJ457" i="1"/>
  <c r="AK456" i="1"/>
  <c r="AL455" i="1"/>
  <c r="AN455" i="1"/>
  <c r="K37" i="1"/>
  <c r="W37" i="1" s="1"/>
  <c r="AD407" i="1"/>
  <c r="M37" i="1"/>
  <c r="AU407" i="1" l="1"/>
  <c r="S37" i="1"/>
  <c r="Q37" i="1"/>
  <c r="AM455" i="1"/>
  <c r="AS455" i="1"/>
  <c r="AN456" i="1"/>
  <c r="AL456" i="1"/>
  <c r="AJ458" i="1"/>
  <c r="AK457" i="1"/>
  <c r="N37" i="1"/>
  <c r="AE407" i="1"/>
  <c r="AC408" i="1" s="1"/>
  <c r="O37" i="1" l="1"/>
  <c r="AA37" i="1" s="1"/>
  <c r="Z37" i="1"/>
  <c r="AM456" i="1"/>
  <c r="AS456" i="1"/>
  <c r="AL457" i="1"/>
  <c r="AN457" i="1"/>
  <c r="AJ459" i="1"/>
  <c r="AK458" i="1"/>
  <c r="AA408" i="1"/>
  <c r="K38" i="1" s="1"/>
  <c r="W38" i="1" s="1"/>
  <c r="H37" i="1"/>
  <c r="AM457" i="1" l="1"/>
  <c r="AS457" i="1"/>
  <c r="AN458" i="1"/>
  <c r="AL458" i="1"/>
  <c r="AJ460" i="1"/>
  <c r="AK459" i="1"/>
  <c r="Z408" i="1"/>
  <c r="J38" i="1" s="1"/>
  <c r="AD408" i="1"/>
  <c r="M38" i="1"/>
  <c r="P38" i="1" l="1"/>
  <c r="S38" i="1" s="1"/>
  <c r="AM458" i="1"/>
  <c r="AS458" i="1"/>
  <c r="AL459" i="1"/>
  <c r="AN459" i="1"/>
  <c r="AJ461" i="1"/>
  <c r="AK460" i="1"/>
  <c r="N38" i="1"/>
  <c r="AE408" i="1"/>
  <c r="AC409" i="1" s="1"/>
  <c r="AU408" i="1" l="1"/>
  <c r="Q38" i="1"/>
  <c r="O38" i="1"/>
  <c r="AA38" i="1" s="1"/>
  <c r="Z38" i="1"/>
  <c r="AM459" i="1"/>
  <c r="AS459" i="1"/>
  <c r="AN460" i="1"/>
  <c r="AL460" i="1"/>
  <c r="AJ462" i="1"/>
  <c r="AK461" i="1"/>
  <c r="AA409" i="1"/>
  <c r="Z409" i="1" s="1"/>
  <c r="J39" i="1" s="1"/>
  <c r="H38" i="1"/>
  <c r="P39" i="1" l="1"/>
  <c r="AM460" i="1"/>
  <c r="AS460" i="1"/>
  <c r="AL461" i="1"/>
  <c r="AN461" i="1"/>
  <c r="AJ463" i="1"/>
  <c r="AK462" i="1"/>
  <c r="K39" i="1"/>
  <c r="W39" i="1" s="1"/>
  <c r="AD409" i="1"/>
  <c r="M39" i="1"/>
  <c r="Q39" i="1" l="1"/>
  <c r="S39" i="1"/>
  <c r="AU409" i="1"/>
  <c r="AM461" i="1"/>
  <c r="AS461" i="1"/>
  <c r="AN462" i="1"/>
  <c r="AL462" i="1"/>
  <c r="AJ464" i="1"/>
  <c r="AK463" i="1"/>
  <c r="N39" i="1"/>
  <c r="AE409" i="1"/>
  <c r="AC410" i="1" s="1"/>
  <c r="O39" i="1" l="1"/>
  <c r="AA39" i="1" s="1"/>
  <c r="Z39" i="1"/>
  <c r="AM462" i="1"/>
  <c r="AS462" i="1"/>
  <c r="AL463" i="1"/>
  <c r="AN463" i="1"/>
  <c r="AJ465" i="1"/>
  <c r="AK464" i="1"/>
  <c r="AA410" i="1"/>
  <c r="Z410" i="1" s="1"/>
  <c r="J40" i="1" s="1"/>
  <c r="H39" i="1"/>
  <c r="P40" i="1" l="1"/>
  <c r="AM463" i="1"/>
  <c r="AS463" i="1"/>
  <c r="AJ466" i="1"/>
  <c r="AK465" i="1"/>
  <c r="AL464" i="1"/>
  <c r="AN464" i="1"/>
  <c r="K40" i="1"/>
  <c r="W40" i="1" s="1"/>
  <c r="Q40" i="1"/>
  <c r="AD410" i="1"/>
  <c r="M40" i="1"/>
  <c r="S40" i="1" l="1"/>
  <c r="AU410" i="1"/>
  <c r="AM464" i="1"/>
  <c r="AS464" i="1"/>
  <c r="AL465" i="1"/>
  <c r="AN465" i="1"/>
  <c r="AJ467" i="1"/>
  <c r="AK466" i="1"/>
  <c r="N40" i="1"/>
  <c r="AE410" i="1"/>
  <c r="AC411" i="1" s="1"/>
  <c r="O40" i="1" l="1"/>
  <c r="AA40" i="1" s="1"/>
  <c r="Z40" i="1"/>
  <c r="AM465" i="1"/>
  <c r="AS465" i="1"/>
  <c r="AN466" i="1"/>
  <c r="AL466" i="1"/>
  <c r="AJ468" i="1"/>
  <c r="AK467" i="1"/>
  <c r="AA411" i="1"/>
  <c r="K41" i="1" s="1"/>
  <c r="W41" i="1" s="1"/>
  <c r="H40" i="1"/>
  <c r="AM466" i="1" l="1"/>
  <c r="AS466" i="1"/>
  <c r="AL467" i="1"/>
  <c r="AN467" i="1"/>
  <c r="AJ469" i="1"/>
  <c r="AK468" i="1"/>
  <c r="Z411" i="1"/>
  <c r="J41" i="1" s="1"/>
  <c r="AD411" i="1"/>
  <c r="M41" i="1"/>
  <c r="P41" i="1" l="1"/>
  <c r="AM467" i="1"/>
  <c r="AS467" i="1"/>
  <c r="AN468" i="1"/>
  <c r="AL468" i="1"/>
  <c r="AJ470" i="1"/>
  <c r="AK469" i="1"/>
  <c r="N41" i="1"/>
  <c r="AE411" i="1"/>
  <c r="AC412" i="1" s="1"/>
  <c r="AU411" i="1" l="1"/>
  <c r="S41" i="1"/>
  <c r="Q41" i="1"/>
  <c r="O41" i="1"/>
  <c r="AA41" i="1" s="1"/>
  <c r="Z41" i="1"/>
  <c r="AM468" i="1"/>
  <c r="AS468" i="1"/>
  <c r="AL469" i="1"/>
  <c r="AN469" i="1"/>
  <c r="AJ471" i="1"/>
  <c r="AK470" i="1"/>
  <c r="AA412" i="1"/>
  <c r="K42" i="1" s="1"/>
  <c r="W42" i="1" s="1"/>
  <c r="H41" i="1"/>
  <c r="AM469" i="1" l="1"/>
  <c r="AS469" i="1"/>
  <c r="AN470" i="1"/>
  <c r="AL470" i="1"/>
  <c r="AJ472" i="1"/>
  <c r="AK471" i="1"/>
  <c r="Z412" i="1"/>
  <c r="J42" i="1" s="1"/>
  <c r="AD412" i="1"/>
  <c r="M42" i="1"/>
  <c r="P42" i="1" l="1"/>
  <c r="AM470" i="1"/>
  <c r="AS470" i="1"/>
  <c r="AL471" i="1"/>
  <c r="AN471" i="1"/>
  <c r="AJ473" i="1"/>
  <c r="AK472" i="1"/>
  <c r="N42" i="1"/>
  <c r="AE412" i="1"/>
  <c r="AC413" i="1" s="1"/>
  <c r="S42" i="1" l="1"/>
  <c r="AU412" i="1"/>
  <c r="Q42" i="1"/>
  <c r="O42" i="1"/>
  <c r="AA42" i="1" s="1"/>
  <c r="Z42" i="1"/>
  <c r="AM471" i="1"/>
  <c r="AS471" i="1"/>
  <c r="AN472" i="1"/>
  <c r="AL472" i="1"/>
  <c r="AJ474" i="1"/>
  <c r="AK473" i="1"/>
  <c r="AA413" i="1"/>
  <c r="Z413" i="1" s="1"/>
  <c r="J43" i="1" s="1"/>
  <c r="H42" i="1"/>
  <c r="P43" i="1" l="1"/>
  <c r="AM472" i="1"/>
  <c r="AS472" i="1"/>
  <c r="AL473" i="1"/>
  <c r="AN473" i="1"/>
  <c r="AJ475" i="1"/>
  <c r="AK474" i="1"/>
  <c r="K43" i="1"/>
  <c r="W43" i="1" s="1"/>
  <c r="Q43" i="1"/>
  <c r="AD413" i="1"/>
  <c r="M43" i="1"/>
  <c r="S43" i="1" l="1"/>
  <c r="AU413" i="1"/>
  <c r="AM473" i="1"/>
  <c r="AS473" i="1"/>
  <c r="AN474" i="1"/>
  <c r="AL474" i="1"/>
  <c r="AJ476" i="1"/>
  <c r="AK475" i="1"/>
  <c r="N43" i="1"/>
  <c r="AE413" i="1"/>
  <c r="AC414" i="1" s="1"/>
  <c r="O43" i="1" l="1"/>
  <c r="AA43" i="1" s="1"/>
  <c r="Z43" i="1"/>
  <c r="AM474" i="1"/>
  <c r="AS474" i="1"/>
  <c r="AL475" i="1"/>
  <c r="AN475" i="1"/>
  <c r="AJ477" i="1"/>
  <c r="AK476" i="1"/>
  <c r="AA414" i="1"/>
  <c r="Z414" i="1" s="1"/>
  <c r="J44" i="1" s="1"/>
  <c r="H43" i="1"/>
  <c r="P44" i="1" l="1"/>
  <c r="AM475" i="1"/>
  <c r="AS475" i="1"/>
  <c r="AN476" i="1"/>
  <c r="AL476" i="1"/>
  <c r="AJ478" i="1"/>
  <c r="AK477" i="1"/>
  <c r="K44" i="1"/>
  <c r="W44" i="1" s="1"/>
  <c r="AD414" i="1"/>
  <c r="M44" i="1"/>
  <c r="S44" i="1" l="1"/>
  <c r="AU414" i="1"/>
  <c r="Q44" i="1"/>
  <c r="AM476" i="1"/>
  <c r="AS476" i="1"/>
  <c r="AL477" i="1"/>
  <c r="AN477" i="1"/>
  <c r="AJ479" i="1"/>
  <c r="AK478" i="1"/>
  <c r="N44" i="1"/>
  <c r="AE414" i="1"/>
  <c r="AC415" i="1" s="1"/>
  <c r="O44" i="1" l="1"/>
  <c r="AA44" i="1" s="1"/>
  <c r="Z44" i="1"/>
  <c r="AM477" i="1"/>
  <c r="AS477" i="1"/>
  <c r="AN478" i="1"/>
  <c r="AL478" i="1"/>
  <c r="AJ480" i="1"/>
  <c r="AK479" i="1"/>
  <c r="AA415" i="1"/>
  <c r="K45" i="1" s="1"/>
  <c r="W45" i="1" s="1"/>
  <c r="H44" i="1"/>
  <c r="AM478" i="1" l="1"/>
  <c r="AS478" i="1"/>
  <c r="AL479" i="1"/>
  <c r="AN479" i="1"/>
  <c r="AJ481" i="1"/>
  <c r="AK480" i="1"/>
  <c r="Z415" i="1"/>
  <c r="J45" i="1" s="1"/>
  <c r="AD415" i="1"/>
  <c r="M45" i="1"/>
  <c r="P45" i="1" l="1"/>
  <c r="AM479" i="1"/>
  <c r="AS479" i="1"/>
  <c r="AJ482" i="1"/>
  <c r="AK481" i="1"/>
  <c r="AN480" i="1"/>
  <c r="AL480" i="1"/>
  <c r="N45" i="1"/>
  <c r="AE415" i="1"/>
  <c r="AC416" i="1" s="1"/>
  <c r="Q45" i="1" l="1"/>
  <c r="S45" i="1"/>
  <c r="AU415" i="1"/>
  <c r="O45" i="1"/>
  <c r="AA45" i="1" s="1"/>
  <c r="Z45" i="1"/>
  <c r="AM480" i="1"/>
  <c r="AS480" i="1"/>
  <c r="AL481" i="1"/>
  <c r="AN481" i="1"/>
  <c r="AJ483" i="1"/>
  <c r="AK482" i="1"/>
  <c r="AA416" i="1"/>
  <c r="Z416" i="1" s="1"/>
  <c r="J46" i="1" s="1"/>
  <c r="H45" i="1"/>
  <c r="P46" i="1" l="1"/>
  <c r="AM481" i="1"/>
  <c r="AS481" i="1"/>
  <c r="AN482" i="1"/>
  <c r="AL482" i="1"/>
  <c r="AJ484" i="1"/>
  <c r="AK483" i="1"/>
  <c r="K46" i="1"/>
  <c r="W46" i="1" s="1"/>
  <c r="AD416" i="1"/>
  <c r="M46" i="1"/>
  <c r="Q46" i="1" l="1"/>
  <c r="AU416" i="1"/>
  <c r="S46" i="1"/>
  <c r="AM482" i="1"/>
  <c r="AS482" i="1"/>
  <c r="AL483" i="1"/>
  <c r="AN483" i="1"/>
  <c r="AJ485" i="1"/>
  <c r="AK484" i="1"/>
  <c r="N46" i="1"/>
  <c r="AE416" i="1"/>
  <c r="AC417" i="1" s="1"/>
  <c r="O46" i="1" l="1"/>
  <c r="AA46" i="1" s="1"/>
  <c r="Z46" i="1"/>
  <c r="AM483" i="1"/>
  <c r="AS483" i="1"/>
  <c r="AJ486" i="1"/>
  <c r="AK485" i="1"/>
  <c r="AN484" i="1"/>
  <c r="AL484" i="1"/>
  <c r="AA417" i="1"/>
  <c r="Z417" i="1" s="1"/>
  <c r="H46" i="1"/>
  <c r="AM484" i="1" l="1"/>
  <c r="AS484" i="1"/>
  <c r="AL485" i="1"/>
  <c r="AN485" i="1"/>
  <c r="AJ487" i="1"/>
  <c r="AK486" i="1"/>
  <c r="K47" i="1"/>
  <c r="W47" i="1" s="1"/>
  <c r="AD417" i="1"/>
  <c r="M47" i="1"/>
  <c r="AM485" i="1" l="1"/>
  <c r="AS485" i="1"/>
  <c r="AN486" i="1"/>
  <c r="AL486" i="1"/>
  <c r="AJ488" i="1"/>
  <c r="AK487" i="1"/>
  <c r="N47" i="1"/>
  <c r="L47" i="1" s="1"/>
  <c r="J47" i="1" s="1"/>
  <c r="P47" i="1" s="1"/>
  <c r="AU417" i="1" s="1"/>
  <c r="AE417" i="1"/>
  <c r="AC418" i="1" s="1"/>
  <c r="Q47" i="1" l="1"/>
  <c r="S47" i="1"/>
  <c r="O47" i="1"/>
  <c r="AA47" i="1" s="1"/>
  <c r="Z47" i="1"/>
  <c r="AM486" i="1"/>
  <c r="AS486" i="1"/>
  <c r="AL487" i="1"/>
  <c r="AN487" i="1"/>
  <c r="AJ489" i="1"/>
  <c r="AK488" i="1"/>
  <c r="AA418" i="1"/>
  <c r="Z418" i="1" s="1"/>
  <c r="J48" i="1" s="1"/>
  <c r="H47" i="1"/>
  <c r="P48" i="1" l="1"/>
  <c r="AM487" i="1"/>
  <c r="AS487" i="1"/>
  <c r="AN488" i="1"/>
  <c r="AL488" i="1"/>
  <c r="AJ490" i="1"/>
  <c r="AK489" i="1"/>
  <c r="K48" i="1"/>
  <c r="W48" i="1" s="1"/>
  <c r="AD418" i="1"/>
  <c r="M48" i="1"/>
  <c r="AU418" i="1" l="1"/>
  <c r="Q48" i="1"/>
  <c r="S48" i="1"/>
  <c r="AM488" i="1"/>
  <c r="AS488" i="1"/>
  <c r="AL489" i="1"/>
  <c r="AN489" i="1"/>
  <c r="AJ491" i="1"/>
  <c r="AK490" i="1"/>
  <c r="N48" i="1"/>
  <c r="AE418" i="1"/>
  <c r="AC419" i="1" s="1"/>
  <c r="O48" i="1" l="1"/>
  <c r="AA48" i="1" s="1"/>
  <c r="Z48" i="1"/>
  <c r="AM489" i="1"/>
  <c r="AS489" i="1"/>
  <c r="AN490" i="1"/>
  <c r="AL490" i="1"/>
  <c r="AJ492" i="1"/>
  <c r="AK491" i="1"/>
  <c r="AA419" i="1"/>
  <c r="Z419" i="1" s="1"/>
  <c r="J49" i="1" s="1"/>
  <c r="H48" i="1"/>
  <c r="P49" i="1" l="1"/>
  <c r="AM490" i="1"/>
  <c r="AS490" i="1"/>
  <c r="AL491" i="1"/>
  <c r="AN491" i="1"/>
  <c r="AJ493" i="1"/>
  <c r="AK492" i="1"/>
  <c r="K49" i="1"/>
  <c r="W49" i="1" s="1"/>
  <c r="AD419" i="1"/>
  <c r="M49" i="1"/>
  <c r="Q49" i="1" l="1"/>
  <c r="AU419" i="1"/>
  <c r="S49" i="1"/>
  <c r="AM491" i="1"/>
  <c r="AS491" i="1"/>
  <c r="AN492" i="1"/>
  <c r="AL492" i="1"/>
  <c r="AJ494" i="1"/>
  <c r="AK493" i="1"/>
  <c r="N49" i="1"/>
  <c r="AE419" i="1"/>
  <c r="AC420" i="1" s="1"/>
  <c r="O49" i="1" l="1"/>
  <c r="AA49" i="1" s="1"/>
  <c r="Z49" i="1"/>
  <c r="AM492" i="1"/>
  <c r="AS492" i="1"/>
  <c r="AL493" i="1"/>
  <c r="AN493" i="1"/>
  <c r="AJ495" i="1"/>
  <c r="AK494" i="1"/>
  <c r="AA420" i="1"/>
  <c r="K50" i="1" s="1"/>
  <c r="W50" i="1" s="1"/>
  <c r="H49" i="1"/>
  <c r="AM493" i="1" l="1"/>
  <c r="AS493" i="1"/>
  <c r="AJ496" i="1"/>
  <c r="AK495" i="1"/>
  <c r="AN494" i="1"/>
  <c r="AL494" i="1"/>
  <c r="Z420" i="1"/>
  <c r="J50" i="1" s="1"/>
  <c r="AD420" i="1"/>
  <c r="M50" i="1"/>
  <c r="P50" i="1" l="1"/>
  <c r="AM494" i="1"/>
  <c r="AS494" i="1"/>
  <c r="AL495" i="1"/>
  <c r="AN495" i="1"/>
  <c r="AJ497" i="1"/>
  <c r="AK496" i="1"/>
  <c r="N50" i="1"/>
  <c r="AE420" i="1"/>
  <c r="AC421" i="1" s="1"/>
  <c r="Q50" i="1" l="1"/>
  <c r="AU420" i="1"/>
  <c r="S50" i="1"/>
  <c r="O50" i="1"/>
  <c r="AA50" i="1" s="1"/>
  <c r="Z50" i="1"/>
  <c r="AM495" i="1"/>
  <c r="AS495" i="1"/>
  <c r="AJ498" i="1"/>
  <c r="AK497" i="1"/>
  <c r="AN496" i="1"/>
  <c r="AL496" i="1"/>
  <c r="AA421" i="1"/>
  <c r="Z421" i="1" s="1"/>
  <c r="J51" i="1" s="1"/>
  <c r="H50" i="1"/>
  <c r="P51" i="1" l="1"/>
  <c r="AM496" i="1"/>
  <c r="AS496" i="1"/>
  <c r="AL497" i="1"/>
  <c r="AN497" i="1"/>
  <c r="AJ499" i="1"/>
  <c r="AK498" i="1"/>
  <c r="K51" i="1"/>
  <c r="W51" i="1" s="1"/>
  <c r="Q51" i="1"/>
  <c r="AD421" i="1"/>
  <c r="M51" i="1"/>
  <c r="S51" i="1" l="1"/>
  <c r="AU421" i="1"/>
  <c r="AM497" i="1"/>
  <c r="AS497" i="1"/>
  <c r="AL498" i="1"/>
  <c r="AN498" i="1"/>
  <c r="AJ500" i="1"/>
  <c r="AK499" i="1"/>
  <c r="N51" i="1"/>
  <c r="AE421" i="1"/>
  <c r="AC422" i="1" s="1"/>
  <c r="O51" i="1" l="1"/>
  <c r="AA51" i="1" s="1"/>
  <c r="Z51" i="1"/>
  <c r="AM498" i="1"/>
  <c r="AS498" i="1"/>
  <c r="AL499" i="1"/>
  <c r="AN499" i="1"/>
  <c r="AJ501" i="1"/>
  <c r="AK500" i="1"/>
  <c r="AA422" i="1"/>
  <c r="Z422" i="1" s="1"/>
  <c r="J52" i="1" s="1"/>
  <c r="H51" i="1"/>
  <c r="P52" i="1" l="1"/>
  <c r="AM499" i="1"/>
  <c r="AS499" i="1"/>
  <c r="AN500" i="1"/>
  <c r="AL500" i="1"/>
  <c r="AJ502" i="1"/>
  <c r="AK501" i="1"/>
  <c r="K52" i="1"/>
  <c r="W52" i="1" s="1"/>
  <c r="AD422" i="1"/>
  <c r="M52" i="1"/>
  <c r="S52" i="1" l="1"/>
  <c r="AU422" i="1"/>
  <c r="Q52" i="1"/>
  <c r="AM500" i="1"/>
  <c r="AS500" i="1"/>
  <c r="AL501" i="1"/>
  <c r="AN501" i="1"/>
  <c r="AJ503" i="1"/>
  <c r="AK502" i="1"/>
  <c r="N52" i="1"/>
  <c r="AE422" i="1"/>
  <c r="AC423" i="1" s="1"/>
  <c r="O52" i="1" l="1"/>
  <c r="AA52" i="1" s="1"/>
  <c r="Z52" i="1"/>
  <c r="AM501" i="1"/>
  <c r="AS501" i="1"/>
  <c r="AN502" i="1"/>
  <c r="AL502" i="1"/>
  <c r="AJ504" i="1"/>
  <c r="AK503" i="1"/>
  <c r="AA423" i="1"/>
  <c r="K53" i="1" s="1"/>
  <c r="W53" i="1" s="1"/>
  <c r="H52" i="1"/>
  <c r="AM502" i="1" l="1"/>
  <c r="AS502" i="1"/>
  <c r="AL503" i="1"/>
  <c r="AN503" i="1"/>
  <c r="AJ505" i="1"/>
  <c r="AK504" i="1"/>
  <c r="Z423" i="1"/>
  <c r="J53" i="1" s="1"/>
  <c r="AD423" i="1"/>
  <c r="M53" i="1"/>
  <c r="P53" i="1" l="1"/>
  <c r="AM503" i="1"/>
  <c r="AS503" i="1"/>
  <c r="AJ506" i="1"/>
  <c r="AK505" i="1"/>
  <c r="AN504" i="1"/>
  <c r="AL504" i="1"/>
  <c r="N53" i="1"/>
  <c r="AE423" i="1"/>
  <c r="AC424" i="1" s="1"/>
  <c r="AU423" i="1" l="1"/>
  <c r="S53" i="1"/>
  <c r="Q53" i="1"/>
  <c r="O53" i="1"/>
  <c r="AA53" i="1" s="1"/>
  <c r="Z53" i="1"/>
  <c r="AM504" i="1"/>
  <c r="AS504" i="1"/>
  <c r="AL505" i="1"/>
  <c r="AN505" i="1"/>
  <c r="AJ507" i="1"/>
  <c r="AK506" i="1"/>
  <c r="AA424" i="1"/>
  <c r="Z424" i="1" s="1"/>
  <c r="J54" i="1" s="1"/>
  <c r="H53" i="1"/>
  <c r="P54" i="1" l="1"/>
  <c r="AM505" i="1"/>
  <c r="AS505" i="1"/>
  <c r="AL506" i="1"/>
  <c r="AN506" i="1"/>
  <c r="AJ508" i="1"/>
  <c r="AK507" i="1"/>
  <c r="K54" i="1"/>
  <c r="W54" i="1" s="1"/>
  <c r="Q54" i="1"/>
  <c r="AD424" i="1"/>
  <c r="M54" i="1"/>
  <c r="S54" i="1" l="1"/>
  <c r="AU424" i="1"/>
  <c r="AM506" i="1"/>
  <c r="AS506" i="1"/>
  <c r="AL507" i="1"/>
  <c r="AN507" i="1"/>
  <c r="AJ509" i="1"/>
  <c r="AK508" i="1"/>
  <c r="N54" i="1"/>
  <c r="AE424" i="1"/>
  <c r="AC425" i="1" s="1"/>
  <c r="O54" i="1" l="1"/>
  <c r="AA54" i="1" s="1"/>
  <c r="Z54" i="1"/>
  <c r="AM507" i="1"/>
  <c r="AS507" i="1"/>
  <c r="AN508" i="1"/>
  <c r="AL508" i="1"/>
  <c r="AJ510" i="1"/>
  <c r="AK509" i="1"/>
  <c r="AA425" i="1"/>
  <c r="Z425" i="1" s="1"/>
  <c r="J55" i="1" s="1"/>
  <c r="H54" i="1"/>
  <c r="P55" i="1" l="1"/>
  <c r="AM508" i="1"/>
  <c r="AS508" i="1"/>
  <c r="AL509" i="1"/>
  <c r="AN509" i="1"/>
  <c r="AJ511" i="1"/>
  <c r="AK510" i="1"/>
  <c r="K55" i="1"/>
  <c r="W55" i="1" s="1"/>
  <c r="AD425" i="1"/>
  <c r="M55" i="1"/>
  <c r="S55" i="1" l="1"/>
  <c r="Q55" i="1"/>
  <c r="AU425" i="1"/>
  <c r="AM509" i="1"/>
  <c r="AS509" i="1"/>
  <c r="AN510" i="1"/>
  <c r="AL510" i="1"/>
  <c r="AJ512" i="1"/>
  <c r="AK511" i="1"/>
  <c r="N55" i="1"/>
  <c r="AE425" i="1"/>
  <c r="AC426" i="1" s="1"/>
  <c r="O55" i="1" l="1"/>
  <c r="AA55" i="1" s="1"/>
  <c r="Z55" i="1"/>
  <c r="AM510" i="1"/>
  <c r="AS510" i="1"/>
  <c r="AL511" i="1"/>
  <c r="AN511" i="1"/>
  <c r="AJ513" i="1"/>
  <c r="AK512" i="1"/>
  <c r="AA426" i="1"/>
  <c r="Z426" i="1" s="1"/>
  <c r="J56" i="1" s="1"/>
  <c r="H55" i="1"/>
  <c r="P56" i="1" l="1"/>
  <c r="AM511" i="1"/>
  <c r="AS511" i="1"/>
  <c r="AL512" i="1"/>
  <c r="AN512" i="1"/>
  <c r="AJ514" i="1"/>
  <c r="AK513" i="1"/>
  <c r="K56" i="1"/>
  <c r="W56" i="1" s="1"/>
  <c r="Q56" i="1"/>
  <c r="AD426" i="1"/>
  <c r="M56" i="1"/>
  <c r="AU426" i="1" l="1"/>
  <c r="S56" i="1"/>
  <c r="AM512" i="1"/>
  <c r="AS512" i="1"/>
  <c r="AL513" i="1"/>
  <c r="AN513" i="1"/>
  <c r="AJ515" i="1"/>
  <c r="AK514" i="1"/>
  <c r="N56" i="1"/>
  <c r="AE426" i="1"/>
  <c r="AC427" i="1" s="1"/>
  <c r="O56" i="1" l="1"/>
  <c r="AA56" i="1" s="1"/>
  <c r="Z56" i="1"/>
  <c r="AM513" i="1"/>
  <c r="AS513" i="1"/>
  <c r="AJ516" i="1"/>
  <c r="AK515" i="1"/>
  <c r="AN514" i="1"/>
  <c r="AL514" i="1"/>
  <c r="AA427" i="1"/>
  <c r="Z427" i="1" s="1"/>
  <c r="J57" i="1" s="1"/>
  <c r="H56" i="1"/>
  <c r="P57" i="1" l="1"/>
  <c r="AM514" i="1"/>
  <c r="AS514" i="1"/>
  <c r="AL515" i="1"/>
  <c r="AN515" i="1"/>
  <c r="AJ517" i="1"/>
  <c r="AK516" i="1"/>
  <c r="K57" i="1"/>
  <c r="W57" i="1" s="1"/>
  <c r="AD427" i="1"/>
  <c r="M57" i="1"/>
  <c r="AU427" i="1" l="1"/>
  <c r="Q57" i="1"/>
  <c r="S57" i="1"/>
  <c r="AM515" i="1"/>
  <c r="AS515" i="1"/>
  <c r="AN516" i="1"/>
  <c r="AL516" i="1"/>
  <c r="AJ518" i="1"/>
  <c r="AK517" i="1"/>
  <c r="N57" i="1"/>
  <c r="AE427" i="1"/>
  <c r="AC428" i="1" s="1"/>
  <c r="O57" i="1" l="1"/>
  <c r="AA57" i="1" s="1"/>
  <c r="Z57" i="1"/>
  <c r="AM516" i="1"/>
  <c r="AS516" i="1"/>
  <c r="AL517" i="1"/>
  <c r="AN517" i="1"/>
  <c r="AJ519" i="1"/>
  <c r="AK518" i="1"/>
  <c r="AA428" i="1"/>
  <c r="Z428" i="1" s="1"/>
  <c r="J58" i="1" s="1"/>
  <c r="H57" i="1"/>
  <c r="P58" i="1" l="1"/>
  <c r="AM517" i="1"/>
  <c r="AS517" i="1"/>
  <c r="AJ520" i="1"/>
  <c r="AK519" i="1"/>
  <c r="AN518" i="1"/>
  <c r="AL518" i="1"/>
  <c r="K58" i="1"/>
  <c r="W58" i="1" s="1"/>
  <c r="AD428" i="1"/>
  <c r="M58" i="1"/>
  <c r="Q58" i="1" l="1"/>
  <c r="S58" i="1"/>
  <c r="AU428" i="1"/>
  <c r="AM518" i="1"/>
  <c r="AS518" i="1"/>
  <c r="AL519" i="1"/>
  <c r="AN519" i="1"/>
  <c r="AJ521" i="1"/>
  <c r="AK520" i="1"/>
  <c r="N58" i="1"/>
  <c r="AE428" i="1"/>
  <c r="AC429" i="1" s="1"/>
  <c r="O58" i="1" l="1"/>
  <c r="AA58" i="1" s="1"/>
  <c r="Z58" i="1"/>
  <c r="AM519" i="1"/>
  <c r="AS519" i="1"/>
  <c r="AJ522" i="1"/>
  <c r="AK521" i="1"/>
  <c r="AL520" i="1"/>
  <c r="AN520" i="1"/>
  <c r="AA429" i="1"/>
  <c r="Z429" i="1" s="1"/>
  <c r="J59" i="1" s="1"/>
  <c r="H58" i="1"/>
  <c r="P59" i="1" l="1"/>
  <c r="AM520" i="1"/>
  <c r="AS520" i="1"/>
  <c r="AL521" i="1"/>
  <c r="AN521" i="1"/>
  <c r="AJ523" i="1"/>
  <c r="AK522" i="1"/>
  <c r="K59" i="1"/>
  <c r="W59" i="1" s="1"/>
  <c r="Q59" i="1"/>
  <c r="AD429" i="1"/>
  <c r="M59" i="1"/>
  <c r="S59" i="1" l="1"/>
  <c r="AU429" i="1"/>
  <c r="AM521" i="1"/>
  <c r="AS521" i="1"/>
  <c r="AN522" i="1"/>
  <c r="AL522" i="1"/>
  <c r="AJ524" i="1"/>
  <c r="AK523" i="1"/>
  <c r="N59" i="1"/>
  <c r="AE429" i="1"/>
  <c r="AC430" i="1" s="1"/>
  <c r="O59" i="1" l="1"/>
  <c r="AA59" i="1" s="1"/>
  <c r="Z59" i="1"/>
  <c r="AM522" i="1"/>
  <c r="AS522" i="1"/>
  <c r="AL523" i="1"/>
  <c r="AN523" i="1"/>
  <c r="AJ525" i="1"/>
  <c r="AK524" i="1"/>
  <c r="AA430" i="1"/>
  <c r="K60" i="1" s="1"/>
  <c r="W60" i="1" s="1"/>
  <c r="H59" i="1"/>
  <c r="AM523" i="1" l="1"/>
  <c r="AS523" i="1"/>
  <c r="AN524" i="1"/>
  <c r="AL524" i="1"/>
  <c r="AJ526" i="1"/>
  <c r="AK525" i="1"/>
  <c r="Z430" i="1"/>
  <c r="J60" i="1" s="1"/>
  <c r="AD430" i="1"/>
  <c r="M60" i="1"/>
  <c r="P60" i="1" l="1"/>
  <c r="AM524" i="1"/>
  <c r="AS524" i="1"/>
  <c r="AL525" i="1"/>
  <c r="AN525" i="1"/>
  <c r="AJ527" i="1"/>
  <c r="AK526" i="1"/>
  <c r="N60" i="1"/>
  <c r="AE430" i="1"/>
  <c r="AC431" i="1" s="1"/>
  <c r="AU430" i="1" l="1"/>
  <c r="S60" i="1"/>
  <c r="Q60" i="1"/>
  <c r="O60" i="1"/>
  <c r="AA60" i="1" s="1"/>
  <c r="Z60" i="1"/>
  <c r="AM525" i="1"/>
  <c r="AS525" i="1"/>
  <c r="AL526" i="1"/>
  <c r="AN526" i="1"/>
  <c r="AJ528" i="1"/>
  <c r="AK527" i="1"/>
  <c r="AA431" i="1"/>
  <c r="Z431" i="1" s="1"/>
  <c r="J61" i="1" s="1"/>
  <c r="H60" i="1"/>
  <c r="P61" i="1" l="1"/>
  <c r="AM526" i="1"/>
  <c r="AS526" i="1"/>
  <c r="AL527" i="1"/>
  <c r="AN527" i="1"/>
  <c r="AJ529" i="1"/>
  <c r="AK528" i="1"/>
  <c r="K61" i="1"/>
  <c r="W61" i="1" s="1"/>
  <c r="AD431" i="1"/>
  <c r="M61" i="1"/>
  <c r="AU431" i="1" l="1"/>
  <c r="Q61" i="1"/>
  <c r="S61" i="1"/>
  <c r="AM527" i="1"/>
  <c r="AS527" i="1"/>
  <c r="AN528" i="1"/>
  <c r="AL528" i="1"/>
  <c r="AJ530" i="1"/>
  <c r="AK529" i="1"/>
  <c r="N61" i="1"/>
  <c r="AE431" i="1"/>
  <c r="AC432" i="1" s="1"/>
  <c r="O61" i="1" l="1"/>
  <c r="AA61" i="1" s="1"/>
  <c r="Z61" i="1"/>
  <c r="AM528" i="1"/>
  <c r="AS528" i="1"/>
  <c r="AL529" i="1"/>
  <c r="AN529" i="1"/>
  <c r="AJ531" i="1"/>
  <c r="AK530" i="1"/>
  <c r="AA432" i="1"/>
  <c r="Z432" i="1" s="1"/>
  <c r="J62" i="1" s="1"/>
  <c r="H61" i="1"/>
  <c r="P62" i="1" l="1"/>
  <c r="AM529" i="1"/>
  <c r="AS529" i="1"/>
  <c r="AN530" i="1"/>
  <c r="AL530" i="1"/>
  <c r="AJ532" i="1"/>
  <c r="AK531" i="1"/>
  <c r="K62" i="1"/>
  <c r="W62" i="1" s="1"/>
  <c r="Q62" i="1"/>
  <c r="AD432" i="1"/>
  <c r="M62" i="1"/>
  <c r="S62" i="1" l="1"/>
  <c r="AU432" i="1"/>
  <c r="AM530" i="1"/>
  <c r="AS530" i="1"/>
  <c r="AL531" i="1"/>
  <c r="AN531" i="1"/>
  <c r="AJ533" i="1"/>
  <c r="AK532" i="1"/>
  <c r="N62" i="1"/>
  <c r="AE432" i="1"/>
  <c r="AC433" i="1" s="1"/>
  <c r="O62" i="1" l="1"/>
  <c r="AA62" i="1" s="1"/>
  <c r="Z62" i="1"/>
  <c r="AM531" i="1"/>
  <c r="AS531" i="1"/>
  <c r="AN532" i="1"/>
  <c r="AL532" i="1"/>
  <c r="AJ534" i="1"/>
  <c r="AK533" i="1"/>
  <c r="AA433" i="1"/>
  <c r="Z433" i="1" s="1"/>
  <c r="J63" i="1" s="1"/>
  <c r="H62" i="1"/>
  <c r="P63" i="1" l="1"/>
  <c r="AM532" i="1"/>
  <c r="AS532" i="1"/>
  <c r="AL533" i="1"/>
  <c r="AN533" i="1"/>
  <c r="AJ535" i="1"/>
  <c r="AK534" i="1"/>
  <c r="K63" i="1"/>
  <c r="W63" i="1" s="1"/>
  <c r="Q63" i="1"/>
  <c r="AD433" i="1"/>
  <c r="M63" i="1"/>
  <c r="S63" i="1" l="1"/>
  <c r="AU433" i="1"/>
  <c r="AM533" i="1"/>
  <c r="AS533" i="1"/>
  <c r="AL534" i="1"/>
  <c r="AN534" i="1"/>
  <c r="AJ536" i="1"/>
  <c r="AK535" i="1"/>
  <c r="N63" i="1"/>
  <c r="AE433" i="1"/>
  <c r="AC434" i="1" s="1"/>
  <c r="O63" i="1" l="1"/>
  <c r="AA63" i="1" s="1"/>
  <c r="Z63" i="1"/>
  <c r="AM534" i="1"/>
  <c r="AS534" i="1"/>
  <c r="AL535" i="1"/>
  <c r="AN535" i="1"/>
  <c r="AJ537" i="1"/>
  <c r="AK536" i="1"/>
  <c r="AA434" i="1"/>
  <c r="K64" i="1" s="1"/>
  <c r="W64" i="1" s="1"/>
  <c r="H63" i="1"/>
  <c r="AM535" i="1" l="1"/>
  <c r="AS535" i="1"/>
  <c r="AN536" i="1"/>
  <c r="AL536" i="1"/>
  <c r="AJ538" i="1"/>
  <c r="AK537" i="1"/>
  <c r="Z434" i="1"/>
  <c r="J64" i="1" s="1"/>
  <c r="AD434" i="1"/>
  <c r="M64" i="1"/>
  <c r="P64" i="1" l="1"/>
  <c r="AM536" i="1"/>
  <c r="AS536" i="1"/>
  <c r="AL537" i="1"/>
  <c r="AN537" i="1"/>
  <c r="AJ539" i="1"/>
  <c r="AK538" i="1"/>
  <c r="N64" i="1"/>
  <c r="AE434" i="1"/>
  <c r="AC435" i="1" s="1"/>
  <c r="S64" i="1" l="1"/>
  <c r="Q64" i="1"/>
  <c r="AU434" i="1"/>
  <c r="O64" i="1"/>
  <c r="AA64" i="1" s="1"/>
  <c r="Z64" i="1"/>
  <c r="AM537" i="1"/>
  <c r="AS537" i="1"/>
  <c r="AN538" i="1"/>
  <c r="AL538" i="1"/>
  <c r="AJ540" i="1"/>
  <c r="AK539" i="1"/>
  <c r="AA435" i="1"/>
  <c r="K65" i="1" s="1"/>
  <c r="W65" i="1" s="1"/>
  <c r="H64" i="1"/>
  <c r="AM538" i="1" l="1"/>
  <c r="AS538" i="1"/>
  <c r="AL539" i="1"/>
  <c r="AN539" i="1"/>
  <c r="AJ541" i="1"/>
  <c r="AK540" i="1"/>
  <c r="Z435" i="1"/>
  <c r="J65" i="1" s="1"/>
  <c r="AD435" i="1"/>
  <c r="M65" i="1"/>
  <c r="P65" i="1" l="1"/>
  <c r="AM539" i="1"/>
  <c r="AS539" i="1"/>
  <c r="AN540" i="1"/>
  <c r="AL540" i="1"/>
  <c r="AJ542" i="1"/>
  <c r="AK541" i="1"/>
  <c r="N65" i="1"/>
  <c r="AE435" i="1"/>
  <c r="AC436" i="1" s="1"/>
  <c r="Q65" i="1" l="1"/>
  <c r="AU435" i="1"/>
  <c r="S65" i="1"/>
  <c r="O65" i="1"/>
  <c r="AA65" i="1" s="1"/>
  <c r="Z65" i="1"/>
  <c r="AM540" i="1"/>
  <c r="AS540" i="1"/>
  <c r="AL541" i="1"/>
  <c r="AN541" i="1"/>
  <c r="AJ543" i="1"/>
  <c r="AK542" i="1"/>
  <c r="AA436" i="1"/>
  <c r="K66" i="1" s="1"/>
  <c r="W66" i="1" s="1"/>
  <c r="H65" i="1"/>
  <c r="AM541" i="1" l="1"/>
  <c r="AS541" i="1"/>
  <c r="AN542" i="1"/>
  <c r="AL542" i="1"/>
  <c r="AJ544" i="1"/>
  <c r="AK543" i="1"/>
  <c r="Z436" i="1"/>
  <c r="J66" i="1" s="1"/>
  <c r="AD436" i="1"/>
  <c r="M66" i="1"/>
  <c r="P66" i="1" l="1"/>
  <c r="AM542" i="1"/>
  <c r="AS542" i="1"/>
  <c r="AL543" i="1"/>
  <c r="AN543" i="1"/>
  <c r="AJ545" i="1"/>
  <c r="AK544" i="1"/>
  <c r="N66" i="1"/>
  <c r="AE436" i="1"/>
  <c r="AC437" i="1" s="1"/>
  <c r="Q66" i="1" l="1"/>
  <c r="AU436" i="1"/>
  <c r="S66" i="1"/>
  <c r="O66" i="1"/>
  <c r="AA66" i="1" s="1"/>
  <c r="Z66" i="1"/>
  <c r="AM543" i="1"/>
  <c r="AS543" i="1"/>
  <c r="AN544" i="1"/>
  <c r="AL544" i="1"/>
  <c r="AJ546" i="1"/>
  <c r="AK545" i="1"/>
  <c r="AA437" i="1"/>
  <c r="Z437" i="1" s="1"/>
  <c r="J67" i="1" s="1"/>
  <c r="H66" i="1"/>
  <c r="P67" i="1" l="1"/>
  <c r="AM544" i="1"/>
  <c r="AS544" i="1"/>
  <c r="AL545" i="1"/>
  <c r="AN545" i="1"/>
  <c r="AJ547" i="1"/>
  <c r="AK546" i="1"/>
  <c r="K67" i="1"/>
  <c r="W67" i="1" s="1"/>
  <c r="AD437" i="1"/>
  <c r="M67" i="1"/>
  <c r="S67" i="1" l="1"/>
  <c r="AU437" i="1"/>
  <c r="Q67" i="1"/>
  <c r="AM545" i="1"/>
  <c r="AS545" i="1"/>
  <c r="AN546" i="1"/>
  <c r="AL546" i="1"/>
  <c r="AJ548" i="1"/>
  <c r="AK547" i="1"/>
  <c r="N67" i="1"/>
  <c r="AE437" i="1"/>
  <c r="AC438" i="1" s="1"/>
  <c r="O67" i="1" l="1"/>
  <c r="AA67" i="1" s="1"/>
  <c r="Z67" i="1"/>
  <c r="AM546" i="1"/>
  <c r="AS546" i="1"/>
  <c r="AL547" i="1"/>
  <c r="AN547" i="1"/>
  <c r="AJ549" i="1"/>
  <c r="AK548" i="1"/>
  <c r="AA438" i="1"/>
  <c r="Z438" i="1" s="1"/>
  <c r="J68" i="1" s="1"/>
  <c r="H67" i="1"/>
  <c r="P68" i="1" l="1"/>
  <c r="AM547" i="1"/>
  <c r="AS547" i="1"/>
  <c r="AN548" i="1"/>
  <c r="AL548" i="1"/>
  <c r="AJ550" i="1"/>
  <c r="AK549" i="1"/>
  <c r="K68" i="1"/>
  <c r="W68" i="1" s="1"/>
  <c r="AD438" i="1"/>
  <c r="M68" i="1"/>
  <c r="Q68" i="1" l="1"/>
  <c r="AU438" i="1"/>
  <c r="S68" i="1"/>
  <c r="AM548" i="1"/>
  <c r="AS548" i="1"/>
  <c r="AL549" i="1"/>
  <c r="AN549" i="1"/>
  <c r="AJ551" i="1"/>
  <c r="AK550" i="1"/>
  <c r="N68" i="1"/>
  <c r="AE438" i="1"/>
  <c r="AC439" i="1" s="1"/>
  <c r="O68" i="1" l="1"/>
  <c r="AA68" i="1" s="1"/>
  <c r="Z68" i="1"/>
  <c r="AM549" i="1"/>
  <c r="AS549" i="1"/>
  <c r="AJ552" i="1"/>
  <c r="AK551" i="1"/>
  <c r="AN550" i="1"/>
  <c r="AL550" i="1"/>
  <c r="AA439" i="1"/>
  <c r="Z439" i="1" s="1"/>
  <c r="J69" i="1" s="1"/>
  <c r="H68" i="1"/>
  <c r="P69" i="1" l="1"/>
  <c r="AM550" i="1"/>
  <c r="AS550" i="1"/>
  <c r="AL551" i="1"/>
  <c r="AN551" i="1"/>
  <c r="AJ553" i="1"/>
  <c r="AK552" i="1"/>
  <c r="K69" i="1"/>
  <c r="W69" i="1" s="1"/>
  <c r="AD439" i="1"/>
  <c r="M69" i="1"/>
  <c r="AU439" i="1" l="1"/>
  <c r="S69" i="1"/>
  <c r="Q69" i="1"/>
  <c r="AM551" i="1"/>
  <c r="AS551" i="1"/>
  <c r="AN552" i="1"/>
  <c r="AL552" i="1"/>
  <c r="AJ554" i="1"/>
  <c r="AK553" i="1"/>
  <c r="N69" i="1"/>
  <c r="AE439" i="1"/>
  <c r="AC440" i="1" s="1"/>
  <c r="O69" i="1" l="1"/>
  <c r="AA69" i="1" s="1"/>
  <c r="Z69" i="1"/>
  <c r="AM552" i="1"/>
  <c r="AS552" i="1"/>
  <c r="AL553" i="1"/>
  <c r="AN553" i="1"/>
  <c r="AJ555" i="1"/>
  <c r="AK554" i="1"/>
  <c r="AA440" i="1"/>
  <c r="Z440" i="1" s="1"/>
  <c r="J70" i="1" s="1"/>
  <c r="H69" i="1"/>
  <c r="P70" i="1" l="1"/>
  <c r="AM553" i="1"/>
  <c r="AS553" i="1"/>
  <c r="AN554" i="1"/>
  <c r="AL554" i="1"/>
  <c r="AJ556" i="1"/>
  <c r="AK555" i="1"/>
  <c r="K70" i="1"/>
  <c r="W70" i="1" s="1"/>
  <c r="AD440" i="1"/>
  <c r="M70" i="1"/>
  <c r="Q70" i="1" l="1"/>
  <c r="S70" i="1"/>
  <c r="AU440" i="1"/>
  <c r="AM554" i="1"/>
  <c r="AS554" i="1"/>
  <c r="AL555" i="1"/>
  <c r="AN555" i="1"/>
  <c r="AJ557" i="1"/>
  <c r="AK556" i="1"/>
  <c r="N70" i="1"/>
  <c r="AE440" i="1"/>
  <c r="AC441" i="1" s="1"/>
  <c r="O70" i="1" l="1"/>
  <c r="AA70" i="1" s="1"/>
  <c r="Z70" i="1"/>
  <c r="AM555" i="1"/>
  <c r="AS555" i="1"/>
  <c r="AN556" i="1"/>
  <c r="AL556" i="1"/>
  <c r="AJ558" i="1"/>
  <c r="AK557" i="1"/>
  <c r="AA441" i="1"/>
  <c r="Z441" i="1" s="1"/>
  <c r="H70" i="1"/>
  <c r="AM556" i="1" l="1"/>
  <c r="AS556" i="1"/>
  <c r="AL557" i="1"/>
  <c r="AN557" i="1"/>
  <c r="AJ559" i="1"/>
  <c r="AK558" i="1"/>
  <c r="K71" i="1"/>
  <c r="W71" i="1" s="1"/>
  <c r="AD441" i="1"/>
  <c r="M71" i="1"/>
  <c r="AM557" i="1" l="1"/>
  <c r="AS557" i="1"/>
  <c r="AN558" i="1"/>
  <c r="AL558" i="1"/>
  <c r="AJ560" i="1"/>
  <c r="AK559" i="1"/>
  <c r="N71" i="1"/>
  <c r="Z71" i="1" s="1"/>
  <c r="AE441" i="1"/>
  <c r="AC442" i="1" s="1"/>
  <c r="O71" i="1" l="1"/>
  <c r="AA71" i="1" s="1"/>
  <c r="L71" i="1"/>
  <c r="AM558" i="1"/>
  <c r="AS558" i="1"/>
  <c r="AL559" i="1"/>
  <c r="AN559" i="1"/>
  <c r="AJ561" i="1"/>
  <c r="AK560" i="1"/>
  <c r="AA442" i="1"/>
  <c r="K72" i="1" s="1"/>
  <c r="W72" i="1" s="1"/>
  <c r="H71" i="1"/>
  <c r="J71" i="1" l="1"/>
  <c r="AM559" i="1"/>
  <c r="AS559" i="1" s="1"/>
  <c r="AN560" i="1"/>
  <c r="AL560" i="1"/>
  <c r="AJ562" i="1"/>
  <c r="AK561" i="1"/>
  <c r="Z442" i="1"/>
  <c r="J72" i="1" s="1"/>
  <c r="AD442" i="1"/>
  <c r="M72" i="1"/>
  <c r="P72" i="1" l="1"/>
  <c r="P71" i="1"/>
  <c r="AM560" i="1"/>
  <c r="AS560" i="1"/>
  <c r="AJ563" i="1"/>
  <c r="AK562" i="1"/>
  <c r="AL561" i="1"/>
  <c r="AN561" i="1"/>
  <c r="N72" i="1"/>
  <c r="AE442" i="1"/>
  <c r="AC443" i="1" s="1"/>
  <c r="Q72" i="1" l="1"/>
  <c r="AU442" i="1"/>
  <c r="S72" i="1"/>
  <c r="O72" i="1"/>
  <c r="AA72" i="1" s="1"/>
  <c r="Z72" i="1"/>
  <c r="AU441" i="1"/>
  <c r="Q71" i="1"/>
  <c r="S71" i="1"/>
  <c r="AM561" i="1"/>
  <c r="AS561" i="1" s="1"/>
  <c r="AL562" i="1"/>
  <c r="AN562" i="1"/>
  <c r="AJ564" i="1"/>
  <c r="AK563" i="1"/>
  <c r="AA443" i="1"/>
  <c r="Z443" i="1" s="1"/>
  <c r="J73" i="1" s="1"/>
  <c r="H72" i="1"/>
  <c r="P73" i="1" l="1"/>
  <c r="AJ565" i="1"/>
  <c r="AK564" i="1"/>
  <c r="AL563" i="1"/>
  <c r="AN563" i="1"/>
  <c r="AM562" i="1"/>
  <c r="AS562" i="1" s="1"/>
  <c r="K73" i="1"/>
  <c r="W73" i="1" s="1"/>
  <c r="AD443" i="1"/>
  <c r="M73" i="1"/>
  <c r="S73" i="1" l="1"/>
  <c r="AU443" i="1"/>
  <c r="Q73" i="1"/>
  <c r="AM563" i="1"/>
  <c r="AS563" i="1"/>
  <c r="AN564" i="1"/>
  <c r="AL564" i="1"/>
  <c r="AJ566" i="1"/>
  <c r="AK565" i="1"/>
  <c r="N73" i="1"/>
  <c r="AE443" i="1"/>
  <c r="AC444" i="1" s="1"/>
  <c r="O73" i="1" l="1"/>
  <c r="AA73" i="1" s="1"/>
  <c r="Z73" i="1"/>
  <c r="AL565" i="1"/>
  <c r="AN565" i="1"/>
  <c r="AJ567" i="1"/>
  <c r="AK566" i="1"/>
  <c r="AM564" i="1"/>
  <c r="AS564" i="1"/>
  <c r="AA444" i="1"/>
  <c r="Z444" i="1" s="1"/>
  <c r="J74" i="1" s="1"/>
  <c r="H73" i="1"/>
  <c r="P74" i="1" l="1"/>
  <c r="AN566" i="1"/>
  <c r="AL566" i="1"/>
  <c r="AJ568" i="1"/>
  <c r="AK567" i="1"/>
  <c r="AM565" i="1"/>
  <c r="AS565" i="1"/>
  <c r="K74" i="1"/>
  <c r="W74" i="1" s="1"/>
  <c r="AD444" i="1"/>
  <c r="M74" i="1"/>
  <c r="AU444" i="1" l="1"/>
  <c r="S74" i="1"/>
  <c r="Q74" i="1"/>
  <c r="AL567" i="1"/>
  <c r="AN567" i="1"/>
  <c r="AJ569" i="1"/>
  <c r="AK568" i="1"/>
  <c r="AM566" i="1"/>
  <c r="AS566" i="1" s="1"/>
  <c r="N74" i="1"/>
  <c r="AE444" i="1"/>
  <c r="AC445" i="1" s="1"/>
  <c r="O74" i="1" l="1"/>
  <c r="AA74" i="1" s="1"/>
  <c r="Z74" i="1"/>
  <c r="AN568" i="1"/>
  <c r="AL568" i="1"/>
  <c r="AJ570" i="1"/>
  <c r="AK569" i="1"/>
  <c r="AM567" i="1"/>
  <c r="AS567" i="1"/>
  <c r="AA445" i="1"/>
  <c r="K75" i="1" s="1"/>
  <c r="W75" i="1" s="1"/>
  <c r="H74" i="1"/>
  <c r="AJ571" i="1" l="1"/>
  <c r="AK570" i="1"/>
  <c r="AL569" i="1"/>
  <c r="AN569" i="1"/>
  <c r="AM568" i="1"/>
  <c r="AS568" i="1"/>
  <c r="Z445" i="1"/>
  <c r="J75" i="1" s="1"/>
  <c r="AD445" i="1"/>
  <c r="M75" i="1"/>
  <c r="P75" i="1" l="1"/>
  <c r="AL570" i="1"/>
  <c r="AN570" i="1"/>
  <c r="AM569" i="1"/>
  <c r="AS569" i="1"/>
  <c r="AJ572" i="1"/>
  <c r="AK571" i="1"/>
  <c r="N75" i="1"/>
  <c r="AE445" i="1"/>
  <c r="AC446" i="1" s="1"/>
  <c r="S75" i="1" l="1"/>
  <c r="AU445" i="1"/>
  <c r="Q75" i="1"/>
  <c r="O75" i="1"/>
  <c r="AA75" i="1" s="1"/>
  <c r="Z75" i="1"/>
  <c r="AL571" i="1"/>
  <c r="AN571" i="1"/>
  <c r="AJ573" i="1"/>
  <c r="AK572" i="1"/>
  <c r="AM570" i="1"/>
  <c r="AS570" i="1"/>
  <c r="AA446" i="1"/>
  <c r="Z446" i="1" s="1"/>
  <c r="J76" i="1" s="1"/>
  <c r="H75" i="1"/>
  <c r="P76" i="1" l="1"/>
  <c r="AN572" i="1"/>
  <c r="AL572" i="1"/>
  <c r="AJ574" i="1"/>
  <c r="AK573" i="1"/>
  <c r="AM571" i="1"/>
  <c r="AS571" i="1"/>
  <c r="K76" i="1"/>
  <c r="W76" i="1" s="1"/>
  <c r="Q76" i="1"/>
  <c r="AD446" i="1"/>
  <c r="M76" i="1"/>
  <c r="S76" i="1" l="1"/>
  <c r="AU446" i="1"/>
  <c r="AJ575" i="1"/>
  <c r="AK574" i="1"/>
  <c r="AL573" i="1"/>
  <c r="AN573" i="1"/>
  <c r="AM572" i="1"/>
  <c r="AS572" i="1"/>
  <c r="N76" i="1"/>
  <c r="AE446" i="1"/>
  <c r="AC447" i="1" s="1"/>
  <c r="O76" i="1" l="1"/>
  <c r="AA76" i="1" s="1"/>
  <c r="Z76" i="1"/>
  <c r="AM573" i="1"/>
  <c r="AS573" i="1"/>
  <c r="AL574" i="1"/>
  <c r="AN574" i="1"/>
  <c r="AJ576" i="1"/>
  <c r="AK575" i="1"/>
  <c r="AA447" i="1"/>
  <c r="K77" i="1" s="1"/>
  <c r="W77" i="1" s="1"/>
  <c r="H76" i="1"/>
  <c r="AL575" i="1" l="1"/>
  <c r="AN575" i="1"/>
  <c r="AJ577" i="1"/>
  <c r="AK576" i="1"/>
  <c r="AM574" i="1"/>
  <c r="AS574" i="1"/>
  <c r="Z447" i="1"/>
  <c r="J77" i="1" s="1"/>
  <c r="AD447" i="1"/>
  <c r="M77" i="1"/>
  <c r="P77" i="1" l="1"/>
  <c r="AN576" i="1"/>
  <c r="AL576" i="1"/>
  <c r="AJ578" i="1"/>
  <c r="AK577" i="1"/>
  <c r="AM575" i="1"/>
  <c r="AS575" i="1" s="1"/>
  <c r="N77" i="1"/>
  <c r="AE447" i="1"/>
  <c r="AC448" i="1" s="1"/>
  <c r="AU447" i="1" l="1"/>
  <c r="S77" i="1"/>
  <c r="Q77" i="1"/>
  <c r="O77" i="1"/>
  <c r="AA77" i="1" s="1"/>
  <c r="Z77" i="1"/>
  <c r="AL577" i="1"/>
  <c r="AN577" i="1"/>
  <c r="AJ579" i="1"/>
  <c r="AK578" i="1"/>
  <c r="AM576" i="1"/>
  <c r="AS576" i="1"/>
  <c r="AA448" i="1"/>
  <c r="Z448" i="1" s="1"/>
  <c r="J78" i="1" s="1"/>
  <c r="H77" i="1"/>
  <c r="AJ580" i="1" l="1"/>
  <c r="AK579" i="1"/>
  <c r="P78" i="1"/>
  <c r="AN578" i="1"/>
  <c r="AL578" i="1"/>
  <c r="AM577" i="1"/>
  <c r="AS577" i="1"/>
  <c r="K78" i="1"/>
  <c r="W78" i="1" s="1"/>
  <c r="AD448" i="1"/>
  <c r="M78" i="1"/>
  <c r="Q78" i="1" l="1"/>
  <c r="S78" i="1"/>
  <c r="AU448" i="1"/>
  <c r="AL579" i="1"/>
  <c r="AM579" i="1" s="1"/>
  <c r="AN579" i="1"/>
  <c r="AS579" i="1" s="1"/>
  <c r="AJ581" i="1"/>
  <c r="AK580" i="1"/>
  <c r="AM578" i="1"/>
  <c r="AS578" i="1"/>
  <c r="N78" i="1"/>
  <c r="AE448" i="1"/>
  <c r="AC449" i="1" s="1"/>
  <c r="AN580" i="1" l="1"/>
  <c r="AS580" i="1" s="1"/>
  <c r="AL580" i="1"/>
  <c r="AM580" i="1" s="1"/>
  <c r="AJ582" i="1"/>
  <c r="AK581" i="1"/>
  <c r="O78" i="1"/>
  <c r="AA78" i="1" s="1"/>
  <c r="Z78" i="1"/>
  <c r="AA449" i="1"/>
  <c r="Z449" i="1" s="1"/>
  <c r="J79" i="1" s="1"/>
  <c r="H78" i="1"/>
  <c r="AJ583" i="1" l="1"/>
  <c r="AK582" i="1"/>
  <c r="AL581" i="1"/>
  <c r="AM581" i="1" s="1"/>
  <c r="AN581" i="1"/>
  <c r="AS581" i="1" s="1"/>
  <c r="P79" i="1"/>
  <c r="K79" i="1"/>
  <c r="W79" i="1" s="1"/>
  <c r="AD449" i="1"/>
  <c r="M79" i="1"/>
  <c r="AU449" i="1" l="1"/>
  <c r="S79" i="1"/>
  <c r="AL582" i="1"/>
  <c r="AM582" i="1" s="1"/>
  <c r="AN582" i="1"/>
  <c r="AS582" i="1" s="1"/>
  <c r="Q79" i="1"/>
  <c r="AJ584" i="1"/>
  <c r="AK583" i="1"/>
  <c r="N79" i="1"/>
  <c r="AE449" i="1"/>
  <c r="AC450" i="1" s="1"/>
  <c r="AL583" i="1" l="1"/>
  <c r="AM583" i="1" s="1"/>
  <c r="AN583" i="1"/>
  <c r="AS583" i="1" s="1"/>
  <c r="AJ585" i="1"/>
  <c r="AK584" i="1"/>
  <c r="O79" i="1"/>
  <c r="AA79" i="1" s="1"/>
  <c r="Z79" i="1"/>
  <c r="AA450" i="1"/>
  <c r="Z450" i="1" s="1"/>
  <c r="J80" i="1" s="1"/>
  <c r="H79" i="1"/>
  <c r="AN584" i="1" l="1"/>
  <c r="AS584" i="1" s="1"/>
  <c r="AL584" i="1"/>
  <c r="AM584" i="1" s="1"/>
  <c r="AJ586" i="1"/>
  <c r="AK585" i="1"/>
  <c r="P80" i="1"/>
  <c r="K80" i="1"/>
  <c r="W80" i="1" s="1"/>
  <c r="AD450" i="1"/>
  <c r="M80" i="1"/>
  <c r="AL585" i="1" l="1"/>
  <c r="AM585" i="1" s="1"/>
  <c r="AN585" i="1"/>
  <c r="AS585" i="1" s="1"/>
  <c r="AJ587" i="1"/>
  <c r="AK586" i="1"/>
  <c r="S80" i="1"/>
  <c r="AU450" i="1"/>
  <c r="Q80" i="1"/>
  <c r="N80" i="1"/>
  <c r="AE450" i="1"/>
  <c r="AC451" i="1" s="1"/>
  <c r="AL586" i="1" l="1"/>
  <c r="AM586" i="1" s="1"/>
  <c r="AN586" i="1"/>
  <c r="AS586" i="1" s="1"/>
  <c r="AJ588" i="1"/>
  <c r="AK587" i="1"/>
  <c r="O80" i="1"/>
  <c r="AA80" i="1" s="1"/>
  <c r="Z80" i="1"/>
  <c r="AA451" i="1"/>
  <c r="Z451" i="1" s="1"/>
  <c r="J81" i="1" s="1"/>
  <c r="H80" i="1"/>
  <c r="AL587" i="1" l="1"/>
  <c r="AM587" i="1" s="1"/>
  <c r="AN587" i="1"/>
  <c r="AS587" i="1" s="1"/>
  <c r="AJ589" i="1"/>
  <c r="AK588" i="1"/>
  <c r="P81" i="1"/>
  <c r="K81" i="1"/>
  <c r="W81" i="1" s="1"/>
  <c r="AD451" i="1"/>
  <c r="M81" i="1"/>
  <c r="AN588" i="1" l="1"/>
  <c r="AS588" i="1" s="1"/>
  <c r="AL588" i="1"/>
  <c r="AM588" i="1" s="1"/>
  <c r="AJ590" i="1"/>
  <c r="AK589" i="1"/>
  <c r="S81" i="1"/>
  <c r="Q81" i="1"/>
  <c r="AU451" i="1"/>
  <c r="N81" i="1"/>
  <c r="AE451" i="1"/>
  <c r="AC452" i="1" s="1"/>
  <c r="AN589" i="1" l="1"/>
  <c r="AS589" i="1" s="1"/>
  <c r="AL589" i="1"/>
  <c r="AM589" i="1" s="1"/>
  <c r="AJ591" i="1"/>
  <c r="AK590" i="1"/>
  <c r="O81" i="1"/>
  <c r="AA81" i="1" s="1"/>
  <c r="Z81" i="1"/>
  <c r="AA452" i="1"/>
  <c r="K82" i="1" s="1"/>
  <c r="W82" i="1" s="1"/>
  <c r="H81" i="1"/>
  <c r="AL590" i="1" l="1"/>
  <c r="AM590" i="1" s="1"/>
  <c r="AN590" i="1"/>
  <c r="AS590" i="1" s="1"/>
  <c r="AJ592" i="1"/>
  <c r="AK591" i="1"/>
  <c r="Z452" i="1"/>
  <c r="J82" i="1" s="1"/>
  <c r="AD452" i="1"/>
  <c r="M82" i="1"/>
  <c r="AL591" i="1" l="1"/>
  <c r="AM591" i="1" s="1"/>
  <c r="AN591" i="1"/>
  <c r="AS591" i="1" s="1"/>
  <c r="AJ593" i="1"/>
  <c r="AK592" i="1"/>
  <c r="P82" i="1"/>
  <c r="N82" i="1"/>
  <c r="AE452" i="1"/>
  <c r="AC453" i="1" s="1"/>
  <c r="AN592" i="1" l="1"/>
  <c r="AS592" i="1" s="1"/>
  <c r="AL592" i="1"/>
  <c r="AM592" i="1" s="1"/>
  <c r="AJ594" i="1"/>
  <c r="AK593" i="1"/>
  <c r="Q82" i="1"/>
  <c r="S82" i="1"/>
  <c r="AU452" i="1"/>
  <c r="O82" i="1"/>
  <c r="AA82" i="1" s="1"/>
  <c r="Z82" i="1"/>
  <c r="AA453" i="1"/>
  <c r="Z453" i="1" s="1"/>
  <c r="J83" i="1" s="1"/>
  <c r="H82" i="1"/>
  <c r="AL593" i="1" l="1"/>
  <c r="AM593" i="1" s="1"/>
  <c r="AN593" i="1"/>
  <c r="AS593" i="1" s="1"/>
  <c r="AJ595" i="1"/>
  <c r="AK594" i="1"/>
  <c r="P83" i="1"/>
  <c r="K83" i="1"/>
  <c r="W83" i="1" s="1"/>
  <c r="AD453" i="1"/>
  <c r="M83" i="1"/>
  <c r="AL594" i="1" l="1"/>
  <c r="AM594" i="1" s="1"/>
  <c r="AN594" i="1"/>
  <c r="AS594" i="1" s="1"/>
  <c r="AJ596" i="1"/>
  <c r="AK595" i="1"/>
  <c r="S83" i="1"/>
  <c r="Q83" i="1"/>
  <c r="AU453" i="1"/>
  <c r="N83" i="1"/>
  <c r="AE453" i="1"/>
  <c r="AC454" i="1" s="1"/>
  <c r="AL595" i="1" l="1"/>
  <c r="AM595" i="1" s="1"/>
  <c r="AN595" i="1"/>
  <c r="AS595" i="1" s="1"/>
  <c r="AJ597" i="1"/>
  <c r="AK596" i="1"/>
  <c r="O83" i="1"/>
  <c r="AA83" i="1" s="1"/>
  <c r="Z83" i="1"/>
  <c r="AA454" i="1"/>
  <c r="Z454" i="1" s="1"/>
  <c r="J84" i="1" s="1"/>
  <c r="H83" i="1"/>
  <c r="AN596" i="1" l="1"/>
  <c r="AS596" i="1" s="1"/>
  <c r="AL596" i="1"/>
  <c r="AM596" i="1" s="1"/>
  <c r="AJ598" i="1"/>
  <c r="AK597" i="1"/>
  <c r="P84" i="1"/>
  <c r="K84" i="1"/>
  <c r="W84" i="1" s="1"/>
  <c r="AD454" i="1"/>
  <c r="M84" i="1"/>
  <c r="Q84" i="1" l="1"/>
  <c r="AL597" i="1"/>
  <c r="AM597" i="1" s="1"/>
  <c r="AN597" i="1"/>
  <c r="AS597" i="1" s="1"/>
  <c r="AJ599" i="1"/>
  <c r="AK598" i="1"/>
  <c r="S84" i="1"/>
  <c r="AU454" i="1"/>
  <c r="N84" i="1"/>
  <c r="AE454" i="1"/>
  <c r="AC455" i="1" s="1"/>
  <c r="AN598" i="1" l="1"/>
  <c r="AS598" i="1" s="1"/>
  <c r="AL598" i="1"/>
  <c r="AM598" i="1" s="1"/>
  <c r="AJ600" i="1"/>
  <c r="AK599" i="1"/>
  <c r="O84" i="1"/>
  <c r="AA84" i="1" s="1"/>
  <c r="Z84" i="1"/>
  <c r="AA455" i="1"/>
  <c r="Z455" i="1" s="1"/>
  <c r="J85" i="1" s="1"/>
  <c r="H84" i="1"/>
  <c r="AN599" i="1" l="1"/>
  <c r="AS599" i="1" s="1"/>
  <c r="AL599" i="1"/>
  <c r="AM599" i="1" s="1"/>
  <c r="AJ601" i="1"/>
  <c r="AK600" i="1"/>
  <c r="P85" i="1"/>
  <c r="K85" i="1"/>
  <c r="W85" i="1" s="1"/>
  <c r="AD455" i="1"/>
  <c r="M85" i="1"/>
  <c r="S85" i="1" l="1"/>
  <c r="AN600" i="1"/>
  <c r="AS600" i="1" s="1"/>
  <c r="AL600" i="1"/>
  <c r="AM600" i="1" s="1"/>
  <c r="AJ602" i="1"/>
  <c r="AK601" i="1"/>
  <c r="AU455" i="1"/>
  <c r="Q85" i="1"/>
  <c r="N85" i="1"/>
  <c r="AE455" i="1"/>
  <c r="AC456" i="1" s="1"/>
  <c r="AJ603" i="1" l="1"/>
  <c r="AK602" i="1"/>
  <c r="AL601" i="1"/>
  <c r="AM601" i="1" s="1"/>
  <c r="AN601" i="1"/>
  <c r="AS601" i="1" s="1"/>
  <c r="O85" i="1"/>
  <c r="AA85" i="1" s="1"/>
  <c r="Z85" i="1"/>
  <c r="AA456" i="1"/>
  <c r="K86" i="1" s="1"/>
  <c r="W86" i="1" s="1"/>
  <c r="H85" i="1"/>
  <c r="AL602" i="1" l="1"/>
  <c r="AM602" i="1" s="1"/>
  <c r="AN602" i="1"/>
  <c r="AS602" i="1" s="1"/>
  <c r="AJ604" i="1"/>
  <c r="AK603" i="1"/>
  <c r="Z456" i="1"/>
  <c r="J86" i="1" s="1"/>
  <c r="AD456" i="1"/>
  <c r="M86" i="1"/>
  <c r="AL603" i="1" l="1"/>
  <c r="AM603" i="1" s="1"/>
  <c r="AN603" i="1"/>
  <c r="AS603" i="1" s="1"/>
  <c r="AJ605" i="1"/>
  <c r="AK604" i="1"/>
  <c r="P86" i="1"/>
  <c r="N86" i="1"/>
  <c r="AE456" i="1"/>
  <c r="AC457" i="1" s="1"/>
  <c r="S86" i="1" l="1"/>
  <c r="AU456" i="1"/>
  <c r="AN604" i="1"/>
  <c r="AS604" i="1" s="1"/>
  <c r="AL604" i="1"/>
  <c r="AM604" i="1" s="1"/>
  <c r="AJ606" i="1"/>
  <c r="AK605" i="1"/>
  <c r="Q86" i="1"/>
  <c r="O86" i="1"/>
  <c r="AA86" i="1" s="1"/>
  <c r="Z86" i="1"/>
  <c r="AA457" i="1"/>
  <c r="Z457" i="1" s="1"/>
  <c r="J87" i="1" s="1"/>
  <c r="H86" i="1"/>
  <c r="AL605" i="1" l="1"/>
  <c r="AM605" i="1" s="1"/>
  <c r="AN605" i="1"/>
  <c r="AS605" i="1" s="1"/>
  <c r="AJ607" i="1"/>
  <c r="AK606" i="1"/>
  <c r="P87" i="1"/>
  <c r="K87" i="1"/>
  <c r="W87" i="1" s="1"/>
  <c r="AD457" i="1"/>
  <c r="M87" i="1"/>
  <c r="AN606" i="1" l="1"/>
  <c r="AS606" i="1" s="1"/>
  <c r="AL606" i="1"/>
  <c r="AM606" i="1" s="1"/>
  <c r="AJ608" i="1"/>
  <c r="AK607" i="1"/>
  <c r="Q87" i="1"/>
  <c r="AU457" i="1"/>
  <c r="S87" i="1"/>
  <c r="N87" i="1"/>
  <c r="AE457" i="1"/>
  <c r="AC458" i="1" s="1"/>
  <c r="AN607" i="1" l="1"/>
  <c r="AS607" i="1" s="1"/>
  <c r="AL607" i="1"/>
  <c r="AM607" i="1" s="1"/>
  <c r="AJ609" i="1"/>
  <c r="AK608" i="1"/>
  <c r="O87" i="1"/>
  <c r="AA87" i="1" s="1"/>
  <c r="Z87" i="1"/>
  <c r="AA458" i="1"/>
  <c r="Z458" i="1" s="1"/>
  <c r="J88" i="1" s="1"/>
  <c r="H87" i="1"/>
  <c r="AN608" i="1" l="1"/>
  <c r="AS608" i="1" s="1"/>
  <c r="AL608" i="1"/>
  <c r="AM608" i="1" s="1"/>
  <c r="AJ610" i="1"/>
  <c r="AK609" i="1"/>
  <c r="P88" i="1"/>
  <c r="K88" i="1"/>
  <c r="W88" i="1" s="1"/>
  <c r="AD458" i="1"/>
  <c r="M88" i="1"/>
  <c r="Q88" i="1" l="1"/>
  <c r="AL609" i="1"/>
  <c r="AM609" i="1" s="1"/>
  <c r="AN609" i="1"/>
  <c r="AS609" i="1" s="1"/>
  <c r="AJ611" i="1"/>
  <c r="AK610" i="1"/>
  <c r="S88" i="1"/>
  <c r="AU458" i="1"/>
  <c r="N88" i="1"/>
  <c r="AE458" i="1"/>
  <c r="AC459" i="1" s="1"/>
  <c r="AN610" i="1" l="1"/>
  <c r="AS610" i="1" s="1"/>
  <c r="AL610" i="1"/>
  <c r="AM610" i="1" s="1"/>
  <c r="AJ612" i="1"/>
  <c r="AK611" i="1"/>
  <c r="O88" i="1"/>
  <c r="AA88" i="1" s="1"/>
  <c r="Z88" i="1"/>
  <c r="AA459" i="1"/>
  <c r="K89" i="1" s="1"/>
  <c r="W89" i="1" s="1"/>
  <c r="H88" i="1"/>
  <c r="AJ613" i="1" l="1"/>
  <c r="AK612" i="1"/>
  <c r="AL611" i="1"/>
  <c r="AM611" i="1" s="1"/>
  <c r="AN611" i="1"/>
  <c r="AS611" i="1" s="1"/>
  <c r="Z459" i="1"/>
  <c r="J89" i="1" s="1"/>
  <c r="AD459" i="1"/>
  <c r="M89" i="1"/>
  <c r="AN612" i="1" l="1"/>
  <c r="AS612" i="1" s="1"/>
  <c r="AL612" i="1"/>
  <c r="AM612" i="1" s="1"/>
  <c r="AJ614" i="1"/>
  <c r="AK613" i="1"/>
  <c r="P89" i="1"/>
  <c r="N89" i="1"/>
  <c r="AE459" i="1"/>
  <c r="AC460" i="1" s="1"/>
  <c r="AL613" i="1" l="1"/>
  <c r="AM613" i="1" s="1"/>
  <c r="AN613" i="1"/>
  <c r="AS613" i="1" s="1"/>
  <c r="AJ615" i="1"/>
  <c r="AK614" i="1"/>
  <c r="Q89" i="1"/>
  <c r="AU459" i="1"/>
  <c r="S89" i="1"/>
  <c r="O89" i="1"/>
  <c r="AA89" i="1" s="1"/>
  <c r="Z89" i="1"/>
  <c r="AA460" i="1"/>
  <c r="K90" i="1" s="1"/>
  <c r="W90" i="1" s="1"/>
  <c r="H89" i="1"/>
  <c r="AN614" i="1" l="1"/>
  <c r="AS614" i="1" s="1"/>
  <c r="AL614" i="1"/>
  <c r="AM614" i="1" s="1"/>
  <c r="AJ616" i="1"/>
  <c r="AK615" i="1"/>
  <c r="Z460" i="1"/>
  <c r="J90" i="1" s="1"/>
  <c r="AD460" i="1"/>
  <c r="M90" i="1"/>
  <c r="AJ617" i="1" l="1"/>
  <c r="AK616" i="1"/>
  <c r="AL615" i="1"/>
  <c r="AM615" i="1" s="1"/>
  <c r="AN615" i="1"/>
  <c r="AS615" i="1" s="1"/>
  <c r="P90" i="1"/>
  <c r="N90" i="1"/>
  <c r="AE460" i="1"/>
  <c r="AC461" i="1" s="1"/>
  <c r="AN616" i="1" l="1"/>
  <c r="AS616" i="1" s="1"/>
  <c r="AL616" i="1"/>
  <c r="AM616" i="1" s="1"/>
  <c r="AJ618" i="1"/>
  <c r="AK617" i="1"/>
  <c r="Q90" i="1"/>
  <c r="AU460" i="1"/>
  <c r="S90" i="1"/>
  <c r="O90" i="1"/>
  <c r="AA90" i="1" s="1"/>
  <c r="Z90" i="1"/>
  <c r="AA461" i="1"/>
  <c r="K91" i="1" s="1"/>
  <c r="W91" i="1" s="1"/>
  <c r="H90" i="1"/>
  <c r="AL617" i="1" l="1"/>
  <c r="AM617" i="1" s="1"/>
  <c r="AN617" i="1"/>
  <c r="AS617" i="1" s="1"/>
  <c r="AJ619" i="1"/>
  <c r="AK618" i="1"/>
  <c r="Z461" i="1"/>
  <c r="J91" i="1" s="1"/>
  <c r="AD461" i="1"/>
  <c r="M91" i="1"/>
  <c r="AJ620" i="1" l="1"/>
  <c r="AK619" i="1"/>
  <c r="AL618" i="1"/>
  <c r="AM618" i="1" s="1"/>
  <c r="AN618" i="1"/>
  <c r="AS618" i="1" s="1"/>
  <c r="P91" i="1"/>
  <c r="N91" i="1"/>
  <c r="AE461" i="1"/>
  <c r="AC462" i="1" s="1"/>
  <c r="AL619" i="1" l="1"/>
  <c r="AM619" i="1" s="1"/>
  <c r="AN619" i="1"/>
  <c r="AS619" i="1" s="1"/>
  <c r="AJ621" i="1"/>
  <c r="AK620" i="1"/>
  <c r="Q91" i="1"/>
  <c r="AU461" i="1"/>
  <c r="S91" i="1"/>
  <c r="O91" i="1"/>
  <c r="AA91" i="1" s="1"/>
  <c r="Z91" i="1"/>
  <c r="AA462" i="1"/>
  <c r="K92" i="1" s="1"/>
  <c r="W92" i="1" s="1"/>
  <c r="H91" i="1"/>
  <c r="AN620" i="1" l="1"/>
  <c r="AS620" i="1" s="1"/>
  <c r="AL620" i="1"/>
  <c r="AM620" i="1" s="1"/>
  <c r="AJ622" i="1"/>
  <c r="AK621" i="1"/>
  <c r="Z462" i="1"/>
  <c r="J92" i="1" s="1"/>
  <c r="AD462" i="1"/>
  <c r="M92" i="1"/>
  <c r="AN621" i="1" l="1"/>
  <c r="AS621" i="1" s="1"/>
  <c r="AL621" i="1"/>
  <c r="AM621" i="1" s="1"/>
  <c r="AJ623" i="1"/>
  <c r="AK622" i="1"/>
  <c r="P92" i="1"/>
  <c r="N92" i="1"/>
  <c r="AE462" i="1"/>
  <c r="AC463" i="1" s="1"/>
  <c r="AN622" i="1" l="1"/>
  <c r="AS622" i="1" s="1"/>
  <c r="AL622" i="1"/>
  <c r="AM622" i="1" s="1"/>
  <c r="AJ624" i="1"/>
  <c r="AK623" i="1"/>
  <c r="Q92" i="1"/>
  <c r="AU462" i="1"/>
  <c r="S92" i="1"/>
  <c r="O92" i="1"/>
  <c r="AA92" i="1" s="1"/>
  <c r="Z92" i="1"/>
  <c r="AA463" i="1"/>
  <c r="K93" i="1" s="1"/>
  <c r="W93" i="1" s="1"/>
  <c r="H92" i="1"/>
  <c r="AL623" i="1" l="1"/>
  <c r="AM623" i="1" s="1"/>
  <c r="AN623" i="1"/>
  <c r="AS623" i="1" s="1"/>
  <c r="AJ625" i="1"/>
  <c r="AK624" i="1"/>
  <c r="Z463" i="1"/>
  <c r="J93" i="1" s="1"/>
  <c r="AD463" i="1"/>
  <c r="M93" i="1"/>
  <c r="AN624" i="1" l="1"/>
  <c r="AS624" i="1" s="1"/>
  <c r="AL624" i="1"/>
  <c r="AM624" i="1" s="1"/>
  <c r="AJ626" i="1"/>
  <c r="AK625" i="1"/>
  <c r="P93" i="1"/>
  <c r="N93" i="1"/>
  <c r="AE463" i="1"/>
  <c r="AC464" i="1" s="1"/>
  <c r="S93" i="1" l="1"/>
  <c r="AN625" i="1"/>
  <c r="AS625" i="1" s="1"/>
  <c r="AL625" i="1"/>
  <c r="AM625" i="1" s="1"/>
  <c r="AJ627" i="1"/>
  <c r="AK626" i="1"/>
  <c r="AU463" i="1"/>
  <c r="Q93" i="1"/>
  <c r="O93" i="1"/>
  <c r="AA93" i="1" s="1"/>
  <c r="Z93" i="1"/>
  <c r="AA464" i="1"/>
  <c r="Z464" i="1" s="1"/>
  <c r="J94" i="1" s="1"/>
  <c r="H93" i="1"/>
  <c r="AL626" i="1" l="1"/>
  <c r="AM626" i="1" s="1"/>
  <c r="AN626" i="1"/>
  <c r="AS626" i="1" s="1"/>
  <c r="AJ628" i="1"/>
  <c r="AK627" i="1"/>
  <c r="P94" i="1"/>
  <c r="K94" i="1"/>
  <c r="W94" i="1" s="1"/>
  <c r="AD464" i="1"/>
  <c r="M94" i="1"/>
  <c r="Q94" i="1" l="1"/>
  <c r="S94" i="1"/>
  <c r="AL627" i="1"/>
  <c r="AM627" i="1" s="1"/>
  <c r="AN627" i="1"/>
  <c r="AS627" i="1" s="1"/>
  <c r="AJ629" i="1"/>
  <c r="AK628" i="1"/>
  <c r="AU464" i="1"/>
  <c r="N94" i="1"/>
  <c r="AE464" i="1"/>
  <c r="AC465" i="1" s="1"/>
  <c r="AN628" i="1" l="1"/>
  <c r="AS628" i="1" s="1"/>
  <c r="AL628" i="1"/>
  <c r="AM628" i="1" s="1"/>
  <c r="AJ630" i="1"/>
  <c r="AK629" i="1"/>
  <c r="O94" i="1"/>
  <c r="AA94" i="1" s="1"/>
  <c r="Z94" i="1"/>
  <c r="AA465" i="1"/>
  <c r="K95" i="1" s="1"/>
  <c r="W95" i="1" s="1"/>
  <c r="H94" i="1"/>
  <c r="AJ631" i="1" l="1"/>
  <c r="AK630" i="1"/>
  <c r="AL629" i="1"/>
  <c r="AM629" i="1" s="1"/>
  <c r="AN629" i="1"/>
  <c r="AS629" i="1" s="1"/>
  <c r="Z465" i="1"/>
  <c r="J95" i="1" s="1"/>
  <c r="AD465" i="1"/>
  <c r="M95" i="1"/>
  <c r="AN630" i="1" l="1"/>
  <c r="AS630" i="1" s="1"/>
  <c r="AL630" i="1"/>
  <c r="AM630" i="1" s="1"/>
  <c r="AJ632" i="1"/>
  <c r="AK631" i="1"/>
  <c r="P95" i="1"/>
  <c r="N95" i="1"/>
  <c r="AE465" i="1"/>
  <c r="AC466" i="1" s="1"/>
  <c r="S95" i="1" l="1"/>
  <c r="AL631" i="1"/>
  <c r="AM631" i="1" s="1"/>
  <c r="AN631" i="1"/>
  <c r="AS631" i="1" s="1"/>
  <c r="AJ633" i="1"/>
  <c r="AK632" i="1"/>
  <c r="AU465" i="1"/>
  <c r="Q95" i="1"/>
  <c r="O95" i="1"/>
  <c r="AA95" i="1" s="1"/>
  <c r="Z95" i="1"/>
  <c r="AA466" i="1"/>
  <c r="K96" i="1" s="1"/>
  <c r="W96" i="1" s="1"/>
  <c r="H95" i="1"/>
  <c r="AN632" i="1" l="1"/>
  <c r="AS632" i="1" s="1"/>
  <c r="AL632" i="1"/>
  <c r="AM632" i="1" s="1"/>
  <c r="AJ634" i="1"/>
  <c r="AK633" i="1"/>
  <c r="Z466" i="1"/>
  <c r="J96" i="1" s="1"/>
  <c r="AD466" i="1"/>
  <c r="M96" i="1"/>
  <c r="AL633" i="1" l="1"/>
  <c r="AM633" i="1" s="1"/>
  <c r="AN633" i="1"/>
  <c r="AS633" i="1" s="1"/>
  <c r="AJ635" i="1"/>
  <c r="AK634" i="1"/>
  <c r="P96" i="1"/>
  <c r="N96" i="1"/>
  <c r="AE466" i="1"/>
  <c r="AC467" i="1" s="1"/>
  <c r="S96" i="1" l="1"/>
  <c r="AL634" i="1"/>
  <c r="AM634" i="1" s="1"/>
  <c r="AN634" i="1"/>
  <c r="AS634" i="1" s="1"/>
  <c r="AJ636" i="1"/>
  <c r="AK635" i="1"/>
  <c r="AU466" i="1"/>
  <c r="Q96" i="1"/>
  <c r="O96" i="1"/>
  <c r="AA96" i="1" s="1"/>
  <c r="Z96" i="1"/>
  <c r="AA467" i="1"/>
  <c r="Z467" i="1" s="1"/>
  <c r="J97" i="1" s="1"/>
  <c r="H96" i="1"/>
  <c r="AL635" i="1" l="1"/>
  <c r="AM635" i="1" s="1"/>
  <c r="AN635" i="1"/>
  <c r="AS635" i="1" s="1"/>
  <c r="AJ637" i="1"/>
  <c r="AK636" i="1"/>
  <c r="P97" i="1"/>
  <c r="K97" i="1"/>
  <c r="W97" i="1" s="1"/>
  <c r="AD467" i="1"/>
  <c r="M97" i="1"/>
  <c r="Q97" i="1" l="1"/>
  <c r="S97" i="1"/>
  <c r="AN636" i="1"/>
  <c r="AS636" i="1" s="1"/>
  <c r="AL636" i="1"/>
  <c r="AM636" i="1" s="1"/>
  <c r="AU467" i="1"/>
  <c r="AJ638" i="1"/>
  <c r="AK637" i="1"/>
  <c r="N97" i="1"/>
  <c r="AE467" i="1"/>
  <c r="AC468" i="1" s="1"/>
  <c r="AL637" i="1" l="1"/>
  <c r="AM637" i="1" s="1"/>
  <c r="AN637" i="1"/>
  <c r="AS637" i="1" s="1"/>
  <c r="AJ639" i="1"/>
  <c r="AK638" i="1"/>
  <c r="O97" i="1"/>
  <c r="AA97" i="1" s="1"/>
  <c r="Z97" i="1"/>
  <c r="AA468" i="1"/>
  <c r="Z468" i="1" s="1"/>
  <c r="J98" i="1" s="1"/>
  <c r="H97" i="1"/>
  <c r="AL638" i="1" l="1"/>
  <c r="AM638" i="1" s="1"/>
  <c r="AN638" i="1"/>
  <c r="AS638" i="1" s="1"/>
  <c r="AJ640" i="1"/>
  <c r="AK639" i="1"/>
  <c r="P98" i="1"/>
  <c r="K98" i="1"/>
  <c r="W98" i="1" s="1"/>
  <c r="AD468" i="1"/>
  <c r="M98" i="1"/>
  <c r="Q98" i="1" l="1"/>
  <c r="AU468" i="1"/>
  <c r="AL639" i="1"/>
  <c r="AM639" i="1" s="1"/>
  <c r="AN639" i="1"/>
  <c r="AS639" i="1" s="1"/>
  <c r="AJ641" i="1"/>
  <c r="AK640" i="1"/>
  <c r="S98" i="1"/>
  <c r="N98" i="1"/>
  <c r="AE468" i="1"/>
  <c r="AC469" i="1" s="1"/>
  <c r="AN640" i="1" l="1"/>
  <c r="AS640" i="1" s="1"/>
  <c r="AL640" i="1"/>
  <c r="AM640" i="1" s="1"/>
  <c r="AJ642" i="1"/>
  <c r="AK641" i="1"/>
  <c r="O98" i="1"/>
  <c r="AA98" i="1" s="1"/>
  <c r="Z98" i="1"/>
  <c r="AA469" i="1"/>
  <c r="K99" i="1" s="1"/>
  <c r="W99" i="1" s="1"/>
  <c r="H98" i="1"/>
  <c r="AJ643" i="1" l="1"/>
  <c r="AK642" i="1"/>
  <c r="AL641" i="1"/>
  <c r="AM641" i="1" s="1"/>
  <c r="AN641" i="1"/>
  <c r="AS641" i="1" s="1"/>
  <c r="Z469" i="1"/>
  <c r="J99" i="1" s="1"/>
  <c r="AD469" i="1"/>
  <c r="M99" i="1"/>
  <c r="AL642" i="1" l="1"/>
  <c r="AM642" i="1" s="1"/>
  <c r="AN642" i="1"/>
  <c r="AS642" i="1" s="1"/>
  <c r="AJ644" i="1"/>
  <c r="AK643" i="1"/>
  <c r="P99" i="1"/>
  <c r="N99" i="1"/>
  <c r="AE469" i="1"/>
  <c r="AC470" i="1" s="1"/>
  <c r="AL643" i="1" l="1"/>
  <c r="AM643" i="1" s="1"/>
  <c r="AN643" i="1"/>
  <c r="AS643" i="1" s="1"/>
  <c r="AJ645" i="1"/>
  <c r="AK644" i="1"/>
  <c r="Q99" i="1"/>
  <c r="AU469" i="1"/>
  <c r="S99" i="1"/>
  <c r="O99" i="1"/>
  <c r="AA99" i="1" s="1"/>
  <c r="Z99" i="1"/>
  <c r="AA470" i="1"/>
  <c r="K100" i="1" s="1"/>
  <c r="W100" i="1" s="1"/>
  <c r="H99" i="1"/>
  <c r="AN644" i="1" l="1"/>
  <c r="AS644" i="1" s="1"/>
  <c r="AL644" i="1"/>
  <c r="AM644" i="1" s="1"/>
  <c r="AJ646" i="1"/>
  <c r="AK645" i="1"/>
  <c r="Z470" i="1"/>
  <c r="J100" i="1" s="1"/>
  <c r="AD470" i="1"/>
  <c r="M100" i="1"/>
  <c r="AL645" i="1" l="1"/>
  <c r="AM645" i="1" s="1"/>
  <c r="AN645" i="1"/>
  <c r="AS645" i="1" s="1"/>
  <c r="AJ647" i="1"/>
  <c r="AK646" i="1"/>
  <c r="P100" i="1"/>
  <c r="N100" i="1"/>
  <c r="AE470" i="1"/>
  <c r="AC471" i="1" s="1"/>
  <c r="AU470" i="1" l="1"/>
  <c r="AL646" i="1"/>
  <c r="AM646" i="1" s="1"/>
  <c r="AN646" i="1"/>
  <c r="AS646" i="1" s="1"/>
  <c r="AJ648" i="1"/>
  <c r="AK647" i="1"/>
  <c r="S100" i="1"/>
  <c r="Q100" i="1"/>
  <c r="O100" i="1"/>
  <c r="AA100" i="1" s="1"/>
  <c r="Z100" i="1"/>
  <c r="AA471" i="1"/>
  <c r="Z471" i="1" s="1"/>
  <c r="J101" i="1" s="1"/>
  <c r="H100" i="1"/>
  <c r="AL647" i="1" l="1"/>
  <c r="AM647" i="1" s="1"/>
  <c r="AN647" i="1"/>
  <c r="AS647" i="1" s="1"/>
  <c r="AJ649" i="1"/>
  <c r="AK648" i="1"/>
  <c r="P101" i="1"/>
  <c r="K101" i="1"/>
  <c r="W101" i="1" s="1"/>
  <c r="AD471" i="1"/>
  <c r="M101" i="1"/>
  <c r="Q101" i="1" l="1"/>
  <c r="S101" i="1"/>
  <c r="AN648" i="1"/>
  <c r="AS648" i="1" s="1"/>
  <c r="AL648" i="1"/>
  <c r="AM648" i="1" s="1"/>
  <c r="AU471" i="1"/>
  <c r="AJ650" i="1"/>
  <c r="AK649" i="1"/>
  <c r="N101" i="1"/>
  <c r="AE471" i="1"/>
  <c r="AC472" i="1" s="1"/>
  <c r="AL649" i="1" l="1"/>
  <c r="AM649" i="1" s="1"/>
  <c r="AN649" i="1"/>
  <c r="AS649" i="1" s="1"/>
  <c r="AJ651" i="1"/>
  <c r="AK650" i="1"/>
  <c r="O101" i="1"/>
  <c r="AA101" i="1" s="1"/>
  <c r="Z101" i="1"/>
  <c r="AA472" i="1"/>
  <c r="K102" i="1" s="1"/>
  <c r="W102" i="1" s="1"/>
  <c r="H101" i="1"/>
  <c r="AL650" i="1" l="1"/>
  <c r="AM650" i="1" s="1"/>
  <c r="AN650" i="1"/>
  <c r="AS650" i="1" s="1"/>
  <c r="AJ652" i="1"/>
  <c r="AK651" i="1"/>
  <c r="Z472" i="1"/>
  <c r="J102" i="1" s="1"/>
  <c r="AD472" i="1"/>
  <c r="M102" i="1"/>
  <c r="AL651" i="1" l="1"/>
  <c r="AM651" i="1" s="1"/>
  <c r="AN651" i="1"/>
  <c r="AS651" i="1" s="1"/>
  <c r="AJ653" i="1"/>
  <c r="AK652" i="1"/>
  <c r="P102" i="1"/>
  <c r="N102" i="1"/>
  <c r="AE472" i="1"/>
  <c r="AC473" i="1" s="1"/>
  <c r="S102" i="1" l="1"/>
  <c r="AN652" i="1"/>
  <c r="AS652" i="1" s="1"/>
  <c r="AL652" i="1"/>
  <c r="AM652" i="1" s="1"/>
  <c r="AJ654" i="1"/>
  <c r="AK653" i="1"/>
  <c r="Q102" i="1"/>
  <c r="O102" i="1"/>
  <c r="AA102" i="1" s="1"/>
  <c r="Z102" i="1"/>
  <c r="AU472" i="1"/>
  <c r="AA473" i="1"/>
  <c r="K103" i="1" s="1"/>
  <c r="W103" i="1" s="1"/>
  <c r="H102" i="1"/>
  <c r="AN653" i="1" l="1"/>
  <c r="AS653" i="1" s="1"/>
  <c r="AL653" i="1"/>
  <c r="AM653" i="1" s="1"/>
  <c r="AJ655" i="1"/>
  <c r="AK654" i="1"/>
  <c r="Z473" i="1"/>
  <c r="J103" i="1" s="1"/>
  <c r="AD473" i="1"/>
  <c r="M103" i="1"/>
  <c r="AL654" i="1" l="1"/>
  <c r="AM654" i="1" s="1"/>
  <c r="AN654" i="1"/>
  <c r="AS654" i="1" s="1"/>
  <c r="AJ656" i="1"/>
  <c r="AK655" i="1"/>
  <c r="P103" i="1"/>
  <c r="N103" i="1"/>
  <c r="AE473" i="1"/>
  <c r="AC474" i="1" s="1"/>
  <c r="AL655" i="1" l="1"/>
  <c r="AM655" i="1" s="1"/>
  <c r="AN655" i="1"/>
  <c r="AS655" i="1" s="1"/>
  <c r="AJ657" i="1"/>
  <c r="AK656" i="1"/>
  <c r="Q103" i="1"/>
  <c r="S103" i="1"/>
  <c r="AU473" i="1"/>
  <c r="O103" i="1"/>
  <c r="AA103" i="1" s="1"/>
  <c r="Z103" i="1"/>
  <c r="AA474" i="1"/>
  <c r="K104" i="1" s="1"/>
  <c r="W104" i="1" s="1"/>
  <c r="H103" i="1"/>
  <c r="AN656" i="1" l="1"/>
  <c r="AS656" i="1" s="1"/>
  <c r="AL656" i="1"/>
  <c r="AM656" i="1" s="1"/>
  <c r="AJ658" i="1"/>
  <c r="AK657" i="1"/>
  <c r="Z474" i="1"/>
  <c r="J104" i="1" s="1"/>
  <c r="AD474" i="1"/>
  <c r="M104" i="1"/>
  <c r="AL657" i="1" l="1"/>
  <c r="AM657" i="1" s="1"/>
  <c r="AN657" i="1"/>
  <c r="AS657" i="1" s="1"/>
  <c r="AJ659" i="1"/>
  <c r="AK658" i="1"/>
  <c r="P104" i="1"/>
  <c r="N104" i="1"/>
  <c r="AE474" i="1"/>
  <c r="AC475" i="1" s="1"/>
  <c r="AN658" i="1" l="1"/>
  <c r="AS658" i="1" s="1"/>
  <c r="AL658" i="1"/>
  <c r="AM658" i="1" s="1"/>
  <c r="AJ660" i="1"/>
  <c r="AK659" i="1"/>
  <c r="Q104" i="1"/>
  <c r="S104" i="1"/>
  <c r="AU474" i="1"/>
  <c r="O104" i="1"/>
  <c r="AA104" i="1" s="1"/>
  <c r="Z104" i="1"/>
  <c r="AA475" i="1"/>
  <c r="K105" i="1" s="1"/>
  <c r="W105" i="1" s="1"/>
  <c r="H104" i="1"/>
  <c r="AL659" i="1" l="1"/>
  <c r="AM659" i="1" s="1"/>
  <c r="AN659" i="1"/>
  <c r="AS659" i="1" s="1"/>
  <c r="AJ661" i="1"/>
  <c r="AK660" i="1"/>
  <c r="Z475" i="1"/>
  <c r="J105" i="1" s="1"/>
  <c r="AD475" i="1"/>
  <c r="M105" i="1"/>
  <c r="AL660" i="1" l="1"/>
  <c r="AM660" i="1" s="1"/>
  <c r="AN660" i="1"/>
  <c r="AS660" i="1" s="1"/>
  <c r="AJ662" i="1"/>
  <c r="AK661" i="1"/>
  <c r="P105" i="1"/>
  <c r="N105" i="1"/>
  <c r="AE475" i="1"/>
  <c r="AC476" i="1" s="1"/>
  <c r="AL661" i="1" l="1"/>
  <c r="AM661" i="1" s="1"/>
  <c r="AN661" i="1"/>
  <c r="AS661" i="1" s="1"/>
  <c r="AJ663" i="1"/>
  <c r="AK662" i="1"/>
  <c r="Q105" i="1"/>
  <c r="S105" i="1"/>
  <c r="AU475" i="1"/>
  <c r="O105" i="1"/>
  <c r="AA105" i="1" s="1"/>
  <c r="Z105" i="1"/>
  <c r="AA476" i="1"/>
  <c r="K106" i="1" s="1"/>
  <c r="W106" i="1" s="1"/>
  <c r="H105" i="1"/>
  <c r="AL662" i="1" l="1"/>
  <c r="AM662" i="1" s="1"/>
  <c r="AN662" i="1"/>
  <c r="AS662" i="1" s="1"/>
  <c r="AJ664" i="1"/>
  <c r="AK663" i="1"/>
  <c r="Z476" i="1"/>
  <c r="J106" i="1" s="1"/>
  <c r="AD476" i="1"/>
  <c r="M106" i="1"/>
  <c r="AL663" i="1" l="1"/>
  <c r="AM663" i="1" s="1"/>
  <c r="AN663" i="1"/>
  <c r="AS663" i="1" s="1"/>
  <c r="AJ665" i="1"/>
  <c r="AK664" i="1"/>
  <c r="P106" i="1"/>
  <c r="N106" i="1"/>
  <c r="AE476" i="1"/>
  <c r="AC477" i="1" s="1"/>
  <c r="AU476" i="1" l="1"/>
  <c r="AL664" i="1"/>
  <c r="AM664" i="1" s="1"/>
  <c r="AN664" i="1"/>
  <c r="AS664" i="1" s="1"/>
  <c r="AJ666" i="1"/>
  <c r="AK665" i="1"/>
  <c r="S106" i="1"/>
  <c r="Q106" i="1"/>
  <c r="O106" i="1"/>
  <c r="AA106" i="1" s="1"/>
  <c r="Z106" i="1"/>
  <c r="AA477" i="1"/>
  <c r="K107" i="1" s="1"/>
  <c r="W107" i="1" s="1"/>
  <c r="H106" i="1"/>
  <c r="AL665" i="1" l="1"/>
  <c r="AM665" i="1" s="1"/>
  <c r="AN665" i="1"/>
  <c r="AS665" i="1" s="1"/>
  <c r="AJ667" i="1"/>
  <c r="AK666" i="1"/>
  <c r="Z477" i="1"/>
  <c r="J107" i="1" s="1"/>
  <c r="AD477" i="1"/>
  <c r="M107" i="1"/>
  <c r="AL666" i="1" l="1"/>
  <c r="AM666" i="1" s="1"/>
  <c r="AN666" i="1"/>
  <c r="AS666" i="1" s="1"/>
  <c r="AJ668" i="1"/>
  <c r="AK667" i="1"/>
  <c r="P107" i="1"/>
  <c r="N107" i="1"/>
  <c r="AE477" i="1"/>
  <c r="AC478" i="1" s="1"/>
  <c r="AU477" i="1" l="1"/>
  <c r="AN667" i="1"/>
  <c r="AS667" i="1" s="1"/>
  <c r="AL667" i="1"/>
  <c r="AM667" i="1" s="1"/>
  <c r="AJ669" i="1"/>
  <c r="AK668" i="1"/>
  <c r="S107" i="1"/>
  <c r="Q107" i="1"/>
  <c r="O107" i="1"/>
  <c r="AA107" i="1" s="1"/>
  <c r="Z107" i="1"/>
  <c r="AA478" i="1"/>
  <c r="K108" i="1" s="1"/>
  <c r="W108" i="1" s="1"/>
  <c r="H107" i="1"/>
  <c r="AL668" i="1" l="1"/>
  <c r="AM668" i="1" s="1"/>
  <c r="AN668" i="1"/>
  <c r="AS668" i="1" s="1"/>
  <c r="AJ670" i="1"/>
  <c r="AK669" i="1"/>
  <c r="Z478" i="1"/>
  <c r="J108" i="1" s="1"/>
  <c r="AD478" i="1"/>
  <c r="M108" i="1"/>
  <c r="AN669" i="1" l="1"/>
  <c r="AS669" i="1" s="1"/>
  <c r="AL669" i="1"/>
  <c r="AM669" i="1" s="1"/>
  <c r="AJ671" i="1"/>
  <c r="AK670" i="1"/>
  <c r="P108" i="1"/>
  <c r="N108" i="1"/>
  <c r="AE478" i="1"/>
  <c r="AC479" i="1" s="1"/>
  <c r="AJ672" i="1" l="1"/>
  <c r="AK671" i="1"/>
  <c r="AN670" i="1"/>
  <c r="AS670" i="1" s="1"/>
  <c r="AL670" i="1"/>
  <c r="AM670" i="1" s="1"/>
  <c r="Q108" i="1"/>
  <c r="AU478" i="1"/>
  <c r="S108" i="1"/>
  <c r="O108" i="1"/>
  <c r="AA108" i="1" s="1"/>
  <c r="Z108" i="1"/>
  <c r="AA479" i="1"/>
  <c r="Z479" i="1" s="1"/>
  <c r="J109" i="1" s="1"/>
  <c r="H108" i="1"/>
  <c r="AL671" i="1" l="1"/>
  <c r="AM671" i="1" s="1"/>
  <c r="AN671" i="1"/>
  <c r="AS671" i="1" s="1"/>
  <c r="AJ673" i="1"/>
  <c r="AK672" i="1"/>
  <c r="P109" i="1"/>
  <c r="K109" i="1"/>
  <c r="W109" i="1" s="1"/>
  <c r="AD479" i="1"/>
  <c r="M109" i="1"/>
  <c r="AN672" i="1" l="1"/>
  <c r="AS672" i="1" s="1"/>
  <c r="AL672" i="1"/>
  <c r="AM672" i="1" s="1"/>
  <c r="AJ674" i="1"/>
  <c r="AK673" i="1"/>
  <c r="AU479" i="1"/>
  <c r="Q109" i="1"/>
  <c r="S109" i="1"/>
  <c r="N109" i="1"/>
  <c r="AE479" i="1"/>
  <c r="AC480" i="1" s="1"/>
  <c r="AN673" i="1" l="1"/>
  <c r="AS673" i="1" s="1"/>
  <c r="AL673" i="1"/>
  <c r="AM673" i="1" s="1"/>
  <c r="AJ675" i="1"/>
  <c r="AK674" i="1"/>
  <c r="O109" i="1"/>
  <c r="AA109" i="1" s="1"/>
  <c r="Z109" i="1"/>
  <c r="AA480" i="1"/>
  <c r="K110" i="1" s="1"/>
  <c r="W110" i="1" s="1"/>
  <c r="H109" i="1"/>
  <c r="AL674" i="1" l="1"/>
  <c r="AM674" i="1" s="1"/>
  <c r="AN674" i="1"/>
  <c r="AS674" i="1" s="1"/>
  <c r="AJ676" i="1"/>
  <c r="AK675" i="1"/>
  <c r="Z480" i="1"/>
  <c r="J110" i="1" s="1"/>
  <c r="AD480" i="1"/>
  <c r="M110" i="1"/>
  <c r="AL675" i="1" l="1"/>
  <c r="AM675" i="1" s="1"/>
  <c r="AN675" i="1"/>
  <c r="AS675" i="1" s="1"/>
  <c r="AJ677" i="1"/>
  <c r="AK676" i="1"/>
  <c r="P110" i="1"/>
  <c r="N110" i="1"/>
  <c r="AE480" i="1"/>
  <c r="AC481" i="1" s="1"/>
  <c r="S110" i="1" l="1"/>
  <c r="AL676" i="1"/>
  <c r="AM676" i="1" s="1"/>
  <c r="AN676" i="1"/>
  <c r="AS676" i="1" s="1"/>
  <c r="AJ678" i="1"/>
  <c r="AK677" i="1"/>
  <c r="AU480" i="1"/>
  <c r="Q110" i="1"/>
  <c r="O110" i="1"/>
  <c r="AA110" i="1" s="1"/>
  <c r="Z110" i="1"/>
  <c r="AA481" i="1"/>
  <c r="K111" i="1" s="1"/>
  <c r="W111" i="1" s="1"/>
  <c r="H110" i="1"/>
  <c r="AL677" i="1" l="1"/>
  <c r="AM677" i="1" s="1"/>
  <c r="AN677" i="1"/>
  <c r="AS677" i="1" s="1"/>
  <c r="AJ679" i="1"/>
  <c r="AK678" i="1"/>
  <c r="Z481" i="1"/>
  <c r="J111" i="1" s="1"/>
  <c r="AD481" i="1"/>
  <c r="M111" i="1"/>
  <c r="AN678" i="1" l="1"/>
  <c r="AS678" i="1" s="1"/>
  <c r="AL678" i="1"/>
  <c r="AM678" i="1" s="1"/>
  <c r="AJ680" i="1"/>
  <c r="AK679" i="1"/>
  <c r="P111" i="1"/>
  <c r="N111" i="1"/>
  <c r="AE481" i="1"/>
  <c r="AC482" i="1" s="1"/>
  <c r="AU481" i="1" l="1"/>
  <c r="AJ681" i="1"/>
  <c r="AK680" i="1"/>
  <c r="AL679" i="1"/>
  <c r="AM679" i="1" s="1"/>
  <c r="AN679" i="1"/>
  <c r="AS679" i="1" s="1"/>
  <c r="Q111" i="1"/>
  <c r="S111" i="1"/>
  <c r="O111" i="1"/>
  <c r="AA111" i="1" s="1"/>
  <c r="Z111" i="1"/>
  <c r="AA482" i="1"/>
  <c r="K112" i="1" s="1"/>
  <c r="W112" i="1" s="1"/>
  <c r="H111" i="1"/>
  <c r="AN680" i="1" l="1"/>
  <c r="AS680" i="1" s="1"/>
  <c r="AL680" i="1"/>
  <c r="AM680" i="1" s="1"/>
  <c r="AJ682" i="1"/>
  <c r="AK681" i="1"/>
  <c r="Z482" i="1"/>
  <c r="J112" i="1" s="1"/>
  <c r="AD482" i="1"/>
  <c r="M112" i="1"/>
  <c r="AL681" i="1" l="1"/>
  <c r="AM681" i="1" s="1"/>
  <c r="AN681" i="1"/>
  <c r="AS681" i="1" s="1"/>
  <c r="AJ683" i="1"/>
  <c r="AK682" i="1"/>
  <c r="P112" i="1"/>
  <c r="N112" i="1"/>
  <c r="AE482" i="1"/>
  <c r="AC483" i="1" s="1"/>
  <c r="S112" i="1" l="1"/>
  <c r="AN682" i="1"/>
  <c r="AS682" i="1" s="1"/>
  <c r="AL682" i="1"/>
  <c r="AM682" i="1" s="1"/>
  <c r="AJ684" i="1"/>
  <c r="AK683" i="1"/>
  <c r="AU482" i="1"/>
  <c r="Q112" i="1"/>
  <c r="O112" i="1"/>
  <c r="AA112" i="1" s="1"/>
  <c r="Z112" i="1"/>
  <c r="AA483" i="1"/>
  <c r="Z483" i="1" s="1"/>
  <c r="J113" i="1" s="1"/>
  <c r="H112" i="1"/>
  <c r="AL683" i="1" l="1"/>
  <c r="AM683" i="1" s="1"/>
  <c r="AN683" i="1"/>
  <c r="AS683" i="1" s="1"/>
  <c r="AJ685" i="1"/>
  <c r="AK684" i="1"/>
  <c r="P113" i="1"/>
  <c r="K113" i="1"/>
  <c r="W113" i="1" s="1"/>
  <c r="AD483" i="1"/>
  <c r="M113" i="1"/>
  <c r="AL684" i="1" l="1"/>
  <c r="AM684" i="1" s="1"/>
  <c r="AN684" i="1"/>
  <c r="AS684" i="1" s="1"/>
  <c r="AJ686" i="1"/>
  <c r="AK685" i="1"/>
  <c r="S113" i="1"/>
  <c r="AU483" i="1"/>
  <c r="Q113" i="1"/>
  <c r="N113" i="1"/>
  <c r="AE483" i="1"/>
  <c r="AC484" i="1" s="1"/>
  <c r="AL685" i="1" l="1"/>
  <c r="AM685" i="1" s="1"/>
  <c r="AN685" i="1"/>
  <c r="AS685" i="1" s="1"/>
  <c r="AJ687" i="1"/>
  <c r="AK686" i="1"/>
  <c r="O113" i="1"/>
  <c r="AA113" i="1" s="1"/>
  <c r="Z113" i="1"/>
  <c r="AA484" i="1"/>
  <c r="K114" i="1" s="1"/>
  <c r="W114" i="1" s="1"/>
  <c r="H113" i="1"/>
  <c r="AL686" i="1" l="1"/>
  <c r="AM686" i="1" s="1"/>
  <c r="AN686" i="1"/>
  <c r="AS686" i="1" s="1"/>
  <c r="AJ688" i="1"/>
  <c r="AK687" i="1"/>
  <c r="Z484" i="1"/>
  <c r="J114" i="1" s="1"/>
  <c r="AD484" i="1"/>
  <c r="M114" i="1"/>
  <c r="AL687" i="1" l="1"/>
  <c r="AM687" i="1" s="1"/>
  <c r="AN687" i="1"/>
  <c r="AS687" i="1" s="1"/>
  <c r="AJ689" i="1"/>
  <c r="AK688" i="1"/>
  <c r="P114" i="1"/>
  <c r="N114" i="1"/>
  <c r="AE484" i="1"/>
  <c r="AC485" i="1" s="1"/>
  <c r="S114" i="1" l="1"/>
  <c r="AL688" i="1"/>
  <c r="AM688" i="1" s="1"/>
  <c r="AN688" i="1"/>
  <c r="AS688" i="1" s="1"/>
  <c r="AJ690" i="1"/>
  <c r="AK689" i="1"/>
  <c r="AU484" i="1"/>
  <c r="Q114" i="1"/>
  <c r="O114" i="1"/>
  <c r="AA114" i="1" s="1"/>
  <c r="Z114" i="1"/>
  <c r="AA485" i="1"/>
  <c r="Z485" i="1" s="1"/>
  <c r="J115" i="1" s="1"/>
  <c r="H114" i="1"/>
  <c r="AN689" i="1" l="1"/>
  <c r="AS689" i="1" s="1"/>
  <c r="AL689" i="1"/>
  <c r="AM689" i="1" s="1"/>
  <c r="AJ691" i="1"/>
  <c r="AK690" i="1"/>
  <c r="P115" i="1"/>
  <c r="K115" i="1"/>
  <c r="W115" i="1" s="1"/>
  <c r="AD485" i="1"/>
  <c r="M115" i="1"/>
  <c r="AL690" i="1" l="1"/>
  <c r="AM690" i="1" s="1"/>
  <c r="AN690" i="1"/>
  <c r="AS690" i="1" s="1"/>
  <c r="AJ692" i="1"/>
  <c r="AK691" i="1"/>
  <c r="AU485" i="1"/>
  <c r="Q115" i="1"/>
  <c r="S115" i="1"/>
  <c r="N115" i="1"/>
  <c r="AE485" i="1"/>
  <c r="AC486" i="1" s="1"/>
  <c r="AL691" i="1" l="1"/>
  <c r="AM691" i="1" s="1"/>
  <c r="AN691" i="1"/>
  <c r="AS691" i="1" s="1"/>
  <c r="AJ693" i="1"/>
  <c r="AK692" i="1"/>
  <c r="O115" i="1"/>
  <c r="AA115" i="1" s="1"/>
  <c r="Z115" i="1"/>
  <c r="AA486" i="1"/>
  <c r="Z486" i="1" s="1"/>
  <c r="J116" i="1" s="1"/>
  <c r="H115" i="1"/>
  <c r="AL692" i="1" l="1"/>
  <c r="AM692" i="1" s="1"/>
  <c r="AN692" i="1"/>
  <c r="AS692" i="1" s="1"/>
  <c r="AJ694" i="1"/>
  <c r="AK693" i="1"/>
  <c r="P116" i="1"/>
  <c r="K116" i="1"/>
  <c r="W116" i="1" s="1"/>
  <c r="AD486" i="1"/>
  <c r="M116" i="1"/>
  <c r="AL693" i="1" l="1"/>
  <c r="AM693" i="1" s="1"/>
  <c r="AN693" i="1"/>
  <c r="AS693" i="1" s="1"/>
  <c r="AJ695" i="1"/>
  <c r="AK694" i="1"/>
  <c r="Q116" i="1"/>
  <c r="S116" i="1"/>
  <c r="AU486" i="1"/>
  <c r="N116" i="1"/>
  <c r="AE486" i="1"/>
  <c r="AC487" i="1" s="1"/>
  <c r="AN694" i="1" l="1"/>
  <c r="AS694" i="1" s="1"/>
  <c r="AL694" i="1"/>
  <c r="AM694" i="1" s="1"/>
  <c r="AJ696" i="1"/>
  <c r="AK695" i="1"/>
  <c r="O116" i="1"/>
  <c r="AA116" i="1" s="1"/>
  <c r="Z116" i="1"/>
  <c r="AA487" i="1"/>
  <c r="Z487" i="1" s="1"/>
  <c r="J117" i="1" s="1"/>
  <c r="H116" i="1"/>
  <c r="AL695" i="1" l="1"/>
  <c r="AM695" i="1" s="1"/>
  <c r="AN695" i="1"/>
  <c r="AS695" i="1" s="1"/>
  <c r="AJ697" i="1"/>
  <c r="AK696" i="1"/>
  <c r="P117" i="1"/>
  <c r="K117" i="1"/>
  <c r="W117" i="1" s="1"/>
  <c r="AD487" i="1"/>
  <c r="M117" i="1"/>
  <c r="AN696" i="1" l="1"/>
  <c r="AS696" i="1" s="1"/>
  <c r="AL696" i="1"/>
  <c r="AM696" i="1" s="1"/>
  <c r="AJ698" i="1"/>
  <c r="AK697" i="1"/>
  <c r="AU487" i="1"/>
  <c r="Q117" i="1"/>
  <c r="S117" i="1"/>
  <c r="N117" i="1"/>
  <c r="AE487" i="1"/>
  <c r="AC488" i="1" s="1"/>
  <c r="AL697" i="1" l="1"/>
  <c r="AM697" i="1" s="1"/>
  <c r="AN697" i="1"/>
  <c r="AS697" i="1" s="1"/>
  <c r="AJ699" i="1"/>
  <c r="AK698" i="1"/>
  <c r="O117" i="1"/>
  <c r="AA117" i="1" s="1"/>
  <c r="Z117" i="1"/>
  <c r="AA488" i="1"/>
  <c r="Z488" i="1" s="1"/>
  <c r="J118" i="1" s="1"/>
  <c r="H117" i="1"/>
  <c r="AL698" i="1" l="1"/>
  <c r="AM698" i="1" s="1"/>
  <c r="AN698" i="1"/>
  <c r="AS698" i="1" s="1"/>
  <c r="AJ700" i="1"/>
  <c r="AK699" i="1"/>
  <c r="P118" i="1"/>
  <c r="K118" i="1"/>
  <c r="W118" i="1" s="1"/>
  <c r="AD488" i="1"/>
  <c r="M118" i="1"/>
  <c r="AL699" i="1" l="1"/>
  <c r="AM699" i="1" s="1"/>
  <c r="AN699" i="1"/>
  <c r="AS699" i="1" s="1"/>
  <c r="AJ701" i="1"/>
  <c r="AK700" i="1"/>
  <c r="Q118" i="1"/>
  <c r="S118" i="1"/>
  <c r="AU488" i="1"/>
  <c r="N118" i="1"/>
  <c r="AE488" i="1"/>
  <c r="AC489" i="1" s="1"/>
  <c r="AL700" i="1" l="1"/>
  <c r="AM700" i="1" s="1"/>
  <c r="AN700" i="1"/>
  <c r="AS700" i="1" s="1"/>
  <c r="AJ702" i="1"/>
  <c r="AK701" i="1"/>
  <c r="O118" i="1"/>
  <c r="AA118" i="1" s="1"/>
  <c r="Z118" i="1"/>
  <c r="AA489" i="1"/>
  <c r="Z489" i="1" s="1"/>
  <c r="J119" i="1" s="1"/>
  <c r="H118" i="1"/>
  <c r="AL701" i="1" l="1"/>
  <c r="AM701" i="1" s="1"/>
  <c r="AN701" i="1"/>
  <c r="AS701" i="1" s="1"/>
  <c r="AJ703" i="1"/>
  <c r="AK702" i="1"/>
  <c r="P119" i="1"/>
  <c r="K119" i="1"/>
  <c r="W119" i="1" s="1"/>
  <c r="AD489" i="1"/>
  <c r="M119" i="1"/>
  <c r="AU489" i="1" l="1"/>
  <c r="AL702" i="1"/>
  <c r="AM702" i="1" s="1"/>
  <c r="AN702" i="1"/>
  <c r="AS702" i="1" s="1"/>
  <c r="AJ704" i="1"/>
  <c r="AK703" i="1"/>
  <c r="Q119" i="1"/>
  <c r="S119" i="1"/>
  <c r="N119" i="1"/>
  <c r="AE489" i="1"/>
  <c r="AC490" i="1" s="1"/>
  <c r="AL703" i="1" l="1"/>
  <c r="AM703" i="1" s="1"/>
  <c r="AN703" i="1"/>
  <c r="AS703" i="1" s="1"/>
  <c r="AJ705" i="1"/>
  <c r="AK704" i="1"/>
  <c r="O119" i="1"/>
  <c r="AA119" i="1" s="1"/>
  <c r="Z119" i="1"/>
  <c r="AA490" i="1"/>
  <c r="Z490" i="1" s="1"/>
  <c r="J120" i="1" s="1"/>
  <c r="H119" i="1"/>
  <c r="AL704" i="1" l="1"/>
  <c r="AM704" i="1" s="1"/>
  <c r="AN704" i="1"/>
  <c r="AS704" i="1" s="1"/>
  <c r="AJ706" i="1"/>
  <c r="AK705" i="1"/>
  <c r="P120" i="1"/>
  <c r="K120" i="1"/>
  <c r="W120" i="1" s="1"/>
  <c r="AD490" i="1"/>
  <c r="M120" i="1"/>
  <c r="AL705" i="1" l="1"/>
  <c r="AM705" i="1" s="1"/>
  <c r="AN705" i="1"/>
  <c r="AS705" i="1" s="1"/>
  <c r="AJ707" i="1"/>
  <c r="AK706" i="1"/>
  <c r="Q120" i="1"/>
  <c r="S120" i="1"/>
  <c r="AU490" i="1"/>
  <c r="N120" i="1"/>
  <c r="AE490" i="1"/>
  <c r="AC491" i="1" s="1"/>
  <c r="AL706" i="1" l="1"/>
  <c r="AM706" i="1" s="1"/>
  <c r="AN706" i="1"/>
  <c r="AS706" i="1" s="1"/>
  <c r="AJ708" i="1"/>
  <c r="AK707" i="1"/>
  <c r="O120" i="1"/>
  <c r="AA120" i="1" s="1"/>
  <c r="Z120" i="1"/>
  <c r="AA491" i="1"/>
  <c r="K121" i="1" s="1"/>
  <c r="W121" i="1" s="1"/>
  <c r="H120" i="1"/>
  <c r="AL707" i="1" l="1"/>
  <c r="AM707" i="1" s="1"/>
  <c r="AN707" i="1"/>
  <c r="AS707" i="1" s="1"/>
  <c r="AJ709" i="1"/>
  <c r="AK708" i="1"/>
  <c r="Z491" i="1"/>
  <c r="J121" i="1" s="1"/>
  <c r="AD491" i="1"/>
  <c r="M121" i="1"/>
  <c r="AL708" i="1" l="1"/>
  <c r="AM708" i="1" s="1"/>
  <c r="AN708" i="1"/>
  <c r="AS708" i="1" s="1"/>
  <c r="AJ710" i="1"/>
  <c r="AK709" i="1"/>
  <c r="P121" i="1"/>
  <c r="N121" i="1"/>
  <c r="AE491" i="1"/>
  <c r="AC492" i="1" s="1"/>
  <c r="S121" i="1" l="1"/>
  <c r="AL709" i="1"/>
  <c r="AM709" i="1" s="1"/>
  <c r="AN709" i="1"/>
  <c r="AS709" i="1" s="1"/>
  <c r="AJ711" i="1"/>
  <c r="AK710" i="1"/>
  <c r="Q121" i="1"/>
  <c r="AU491" i="1"/>
  <c r="O121" i="1"/>
  <c r="AA121" i="1" s="1"/>
  <c r="Z121" i="1"/>
  <c r="AA492" i="1"/>
  <c r="Z492" i="1" s="1"/>
  <c r="J122" i="1" s="1"/>
  <c r="H121" i="1"/>
  <c r="AN710" i="1" l="1"/>
  <c r="AS710" i="1" s="1"/>
  <c r="AL710" i="1"/>
  <c r="AM710" i="1" s="1"/>
  <c r="AJ712" i="1"/>
  <c r="AK711" i="1"/>
  <c r="P122" i="1"/>
  <c r="K122" i="1"/>
  <c r="W122" i="1" s="1"/>
  <c r="AD492" i="1"/>
  <c r="M122" i="1"/>
  <c r="Q122" i="1" l="1"/>
  <c r="S122" i="1"/>
  <c r="AJ713" i="1"/>
  <c r="AK712" i="1"/>
  <c r="AL711" i="1"/>
  <c r="AM711" i="1" s="1"/>
  <c r="AN711" i="1"/>
  <c r="AS711" i="1" s="1"/>
  <c r="AU492" i="1"/>
  <c r="N122" i="1"/>
  <c r="AE492" i="1"/>
  <c r="AC493" i="1" s="1"/>
  <c r="AL712" i="1" l="1"/>
  <c r="AM712" i="1" s="1"/>
  <c r="AN712" i="1"/>
  <c r="AS712" i="1" s="1"/>
  <c r="AJ714" i="1"/>
  <c r="AK713" i="1"/>
  <c r="O122" i="1"/>
  <c r="AA122" i="1" s="1"/>
  <c r="Z122" i="1"/>
  <c r="AA493" i="1"/>
  <c r="Z493" i="1" s="1"/>
  <c r="J123" i="1" s="1"/>
  <c r="H122" i="1"/>
  <c r="AL713" i="1" l="1"/>
  <c r="AM713" i="1" s="1"/>
  <c r="AN713" i="1"/>
  <c r="AS713" i="1" s="1"/>
  <c r="AJ715" i="1"/>
  <c r="AK714" i="1"/>
  <c r="P123" i="1"/>
  <c r="K123" i="1"/>
  <c r="W123" i="1" s="1"/>
  <c r="AD493" i="1"/>
  <c r="M123" i="1"/>
  <c r="AN714" i="1" l="1"/>
  <c r="AS714" i="1" s="1"/>
  <c r="AL714" i="1"/>
  <c r="AM714" i="1" s="1"/>
  <c r="AJ716" i="1"/>
  <c r="AK715" i="1"/>
  <c r="Q123" i="1"/>
  <c r="AU493" i="1"/>
  <c r="S123" i="1"/>
  <c r="N123" i="1"/>
  <c r="AE493" i="1"/>
  <c r="AC494" i="1" s="1"/>
  <c r="AL715" i="1" l="1"/>
  <c r="AM715" i="1" s="1"/>
  <c r="AN715" i="1"/>
  <c r="AS715" i="1" s="1"/>
  <c r="AJ717" i="1"/>
  <c r="AK716" i="1"/>
  <c r="O123" i="1"/>
  <c r="AA123" i="1" s="1"/>
  <c r="Z123" i="1"/>
  <c r="AA494" i="1"/>
  <c r="K124" i="1" s="1"/>
  <c r="W124" i="1" s="1"/>
  <c r="H123" i="1"/>
  <c r="AL716" i="1" l="1"/>
  <c r="AM716" i="1" s="1"/>
  <c r="AN716" i="1"/>
  <c r="AS716" i="1" s="1"/>
  <c r="AJ718" i="1"/>
  <c r="AK717" i="1"/>
  <c r="Z494" i="1"/>
  <c r="J124" i="1" s="1"/>
  <c r="AD494" i="1"/>
  <c r="M124" i="1"/>
  <c r="AL717" i="1" l="1"/>
  <c r="AM717" i="1" s="1"/>
  <c r="AN717" i="1"/>
  <c r="AS717" i="1" s="1"/>
  <c r="AJ719" i="1"/>
  <c r="AK718" i="1"/>
  <c r="P124" i="1"/>
  <c r="N124" i="1"/>
  <c r="AE494" i="1"/>
  <c r="AC495" i="1" s="1"/>
  <c r="S124" i="1" l="1"/>
  <c r="AL718" i="1"/>
  <c r="AM718" i="1" s="1"/>
  <c r="AN718" i="1"/>
  <c r="AS718" i="1" s="1"/>
  <c r="AJ720" i="1"/>
  <c r="AK719" i="1"/>
  <c r="Q124" i="1"/>
  <c r="AU494" i="1"/>
  <c r="O124" i="1"/>
  <c r="AA124" i="1" s="1"/>
  <c r="Z124" i="1"/>
  <c r="AA495" i="1"/>
  <c r="K125" i="1" s="1"/>
  <c r="W125" i="1" s="1"/>
  <c r="H124" i="1"/>
  <c r="AL719" i="1" l="1"/>
  <c r="AM719" i="1" s="1"/>
  <c r="AN719" i="1"/>
  <c r="AS719" i="1" s="1"/>
  <c r="AJ721" i="1"/>
  <c r="AK720" i="1"/>
  <c r="Z495" i="1"/>
  <c r="J125" i="1" s="1"/>
  <c r="AD495" i="1"/>
  <c r="M125" i="1"/>
  <c r="AN720" i="1" l="1"/>
  <c r="AS720" i="1" s="1"/>
  <c r="AL720" i="1"/>
  <c r="AM720" i="1" s="1"/>
  <c r="AJ722" i="1"/>
  <c r="AK721" i="1"/>
  <c r="P125" i="1"/>
  <c r="N125" i="1"/>
  <c r="AE495" i="1"/>
  <c r="AC496" i="1" s="1"/>
  <c r="AJ723" i="1" l="1"/>
  <c r="AK722" i="1"/>
  <c r="AL721" i="1"/>
  <c r="AM721" i="1" s="1"/>
  <c r="AN721" i="1"/>
  <c r="AS721" i="1" s="1"/>
  <c r="Q125" i="1"/>
  <c r="S125" i="1"/>
  <c r="AU495" i="1"/>
  <c r="O125" i="1"/>
  <c r="AA125" i="1" s="1"/>
  <c r="Z125" i="1"/>
  <c r="AA496" i="1"/>
  <c r="Z496" i="1" s="1"/>
  <c r="J126" i="1" s="1"/>
  <c r="H125" i="1"/>
  <c r="AL722" i="1" l="1"/>
  <c r="AM722" i="1" s="1"/>
  <c r="AN722" i="1"/>
  <c r="AS722" i="1" s="1"/>
  <c r="AJ724" i="1"/>
  <c r="AK723" i="1"/>
  <c r="P126" i="1"/>
  <c r="K126" i="1"/>
  <c r="W126" i="1" s="1"/>
  <c r="AD496" i="1"/>
  <c r="M126" i="1"/>
  <c r="Q126" i="1" l="1"/>
  <c r="S126" i="1"/>
  <c r="AL723" i="1"/>
  <c r="AM723" i="1" s="1"/>
  <c r="AN723" i="1"/>
  <c r="AS723" i="1" s="1"/>
  <c r="AJ725" i="1"/>
  <c r="AK724" i="1"/>
  <c r="AU496" i="1"/>
  <c r="N126" i="1"/>
  <c r="AE496" i="1"/>
  <c r="AC497" i="1" s="1"/>
  <c r="AN724" i="1" l="1"/>
  <c r="AS724" i="1" s="1"/>
  <c r="AL724" i="1"/>
  <c r="AM724" i="1" s="1"/>
  <c r="AJ726" i="1"/>
  <c r="AK725" i="1"/>
  <c r="O126" i="1"/>
  <c r="AA126" i="1" s="1"/>
  <c r="Z126" i="1"/>
  <c r="AA497" i="1"/>
  <c r="K127" i="1" s="1"/>
  <c r="W127" i="1" s="1"/>
  <c r="H126" i="1"/>
  <c r="AL725" i="1" l="1"/>
  <c r="AM725" i="1" s="1"/>
  <c r="AN725" i="1"/>
  <c r="AS725" i="1" s="1"/>
  <c r="AJ727" i="1"/>
  <c r="AK726" i="1"/>
  <c r="Z497" i="1"/>
  <c r="J127" i="1" s="1"/>
  <c r="AD497" i="1"/>
  <c r="M127" i="1"/>
  <c r="AL726" i="1" l="1"/>
  <c r="AM726" i="1" s="1"/>
  <c r="AN726" i="1"/>
  <c r="AS726" i="1" s="1"/>
  <c r="AJ728" i="1"/>
  <c r="AK727" i="1"/>
  <c r="P127" i="1"/>
  <c r="N127" i="1"/>
  <c r="AE497" i="1"/>
  <c r="AC498" i="1" s="1"/>
  <c r="AN727" i="1" l="1"/>
  <c r="AS727" i="1" s="1"/>
  <c r="AL727" i="1"/>
  <c r="AM727" i="1" s="1"/>
  <c r="AJ729" i="1"/>
  <c r="AK728" i="1"/>
  <c r="Q127" i="1"/>
  <c r="S127" i="1"/>
  <c r="AU497" i="1"/>
  <c r="O127" i="1"/>
  <c r="AA127" i="1" s="1"/>
  <c r="Z127" i="1"/>
  <c r="AA498" i="1"/>
  <c r="K128" i="1" s="1"/>
  <c r="W128" i="1" s="1"/>
  <c r="H127" i="1"/>
  <c r="AL728" i="1" l="1"/>
  <c r="AM728" i="1" s="1"/>
  <c r="AN728" i="1"/>
  <c r="AS728" i="1" s="1"/>
  <c r="AJ730" i="1"/>
  <c r="AK729" i="1"/>
  <c r="Z498" i="1"/>
  <c r="J128" i="1" s="1"/>
  <c r="AD498" i="1"/>
  <c r="M128" i="1"/>
  <c r="AL729" i="1" l="1"/>
  <c r="AM729" i="1" s="1"/>
  <c r="AN729" i="1"/>
  <c r="AS729" i="1" s="1"/>
  <c r="AJ731" i="1"/>
  <c r="AK730" i="1"/>
  <c r="P128" i="1"/>
  <c r="N128" i="1"/>
  <c r="AE498" i="1"/>
  <c r="AC499" i="1" s="1"/>
  <c r="S128" i="1" l="1"/>
  <c r="AN730" i="1"/>
  <c r="AS730" i="1" s="1"/>
  <c r="AL730" i="1"/>
  <c r="AM730" i="1" s="1"/>
  <c r="AJ732" i="1"/>
  <c r="AK731" i="1"/>
  <c r="AU498" i="1"/>
  <c r="Q128" i="1"/>
  <c r="O128" i="1"/>
  <c r="AA128" i="1" s="1"/>
  <c r="Z128" i="1"/>
  <c r="AA499" i="1"/>
  <c r="K129" i="1" s="1"/>
  <c r="W129" i="1" s="1"/>
  <c r="H128" i="1"/>
  <c r="AN731" i="1" l="1"/>
  <c r="AS731" i="1" s="1"/>
  <c r="AL731" i="1"/>
  <c r="AM731" i="1" s="1"/>
  <c r="AJ733" i="1"/>
  <c r="AK732" i="1"/>
  <c r="Z499" i="1"/>
  <c r="J129" i="1" s="1"/>
  <c r="AD499" i="1"/>
  <c r="M129" i="1"/>
  <c r="AJ734" i="1" l="1"/>
  <c r="AK733" i="1"/>
  <c r="AL732" i="1"/>
  <c r="AM732" i="1" s="1"/>
  <c r="AN732" i="1"/>
  <c r="AS732" i="1" s="1"/>
  <c r="P129" i="1"/>
  <c r="N129" i="1"/>
  <c r="AE499" i="1"/>
  <c r="AC500" i="1" s="1"/>
  <c r="S129" i="1" l="1"/>
  <c r="AL733" i="1"/>
  <c r="AM733" i="1" s="1"/>
  <c r="AN733" i="1"/>
  <c r="AS733" i="1" s="1"/>
  <c r="AJ735" i="1"/>
  <c r="AK734" i="1"/>
  <c r="AU499" i="1"/>
  <c r="Q129" i="1"/>
  <c r="O129" i="1"/>
  <c r="AA129" i="1" s="1"/>
  <c r="Z129" i="1"/>
  <c r="AA500" i="1"/>
  <c r="Z500" i="1" s="1"/>
  <c r="J130" i="1" s="1"/>
  <c r="H129" i="1"/>
  <c r="AN734" i="1" l="1"/>
  <c r="AS734" i="1" s="1"/>
  <c r="AL734" i="1"/>
  <c r="AM734" i="1" s="1"/>
  <c r="AJ736" i="1"/>
  <c r="AK735" i="1"/>
  <c r="P130" i="1"/>
  <c r="K130" i="1"/>
  <c r="W130" i="1" s="1"/>
  <c r="AD500" i="1"/>
  <c r="M130" i="1"/>
  <c r="S130" i="1" l="1"/>
  <c r="Q130" i="1"/>
  <c r="AJ737" i="1"/>
  <c r="AK736" i="1"/>
  <c r="AL735" i="1"/>
  <c r="AM735" i="1" s="1"/>
  <c r="AN735" i="1"/>
  <c r="AS735" i="1" s="1"/>
  <c r="AU500" i="1"/>
  <c r="N130" i="1"/>
  <c r="AE500" i="1"/>
  <c r="AC501" i="1" s="1"/>
  <c r="AN736" i="1" l="1"/>
  <c r="AS736" i="1" s="1"/>
  <c r="AL736" i="1"/>
  <c r="AM736" i="1" s="1"/>
  <c r="AJ738" i="1"/>
  <c r="AK737" i="1"/>
  <c r="O130" i="1"/>
  <c r="AA130" i="1" s="1"/>
  <c r="Z130" i="1"/>
  <c r="AA501" i="1"/>
  <c r="Z501" i="1" s="1"/>
  <c r="J131" i="1" s="1"/>
  <c r="H130" i="1"/>
  <c r="AL737" i="1" l="1"/>
  <c r="AM737" i="1" s="1"/>
  <c r="AN737" i="1"/>
  <c r="AS737" i="1" s="1"/>
  <c r="AJ739" i="1"/>
  <c r="AK738" i="1"/>
  <c r="P131" i="1"/>
  <c r="K131" i="1"/>
  <c r="W131" i="1" s="1"/>
  <c r="AD501" i="1"/>
  <c r="M131" i="1"/>
  <c r="Q131" i="1" l="1"/>
  <c r="AN738" i="1"/>
  <c r="AS738" i="1" s="1"/>
  <c r="AL738" i="1"/>
  <c r="AM738" i="1" s="1"/>
  <c r="AJ740" i="1"/>
  <c r="AK739" i="1"/>
  <c r="AU501" i="1"/>
  <c r="S131" i="1"/>
  <c r="N131" i="1"/>
  <c r="AE501" i="1"/>
  <c r="AC502" i="1" s="1"/>
  <c r="AL739" i="1" l="1"/>
  <c r="AM739" i="1" s="1"/>
  <c r="AN739" i="1"/>
  <c r="AS739" i="1" s="1"/>
  <c r="AJ741" i="1"/>
  <c r="AK740" i="1"/>
  <c r="O131" i="1"/>
  <c r="AA131" i="1" s="1"/>
  <c r="Z131" i="1"/>
  <c r="AA502" i="1"/>
  <c r="Z502" i="1" s="1"/>
  <c r="J132" i="1" s="1"/>
  <c r="H131" i="1"/>
  <c r="AL740" i="1" l="1"/>
  <c r="AM740" i="1" s="1"/>
  <c r="AN740" i="1"/>
  <c r="AS740" i="1" s="1"/>
  <c r="AK741" i="1"/>
  <c r="P132" i="1"/>
  <c r="K132" i="1"/>
  <c r="W132" i="1" s="1"/>
  <c r="AD502" i="1"/>
  <c r="M132" i="1"/>
  <c r="Q132" i="1" l="1"/>
  <c r="AL741" i="1"/>
  <c r="AM741" i="1" s="1"/>
  <c r="AN741" i="1"/>
  <c r="AS741" i="1" s="1"/>
  <c r="AT741" i="1" s="1"/>
  <c r="AT740" i="1" s="1"/>
  <c r="AT739" i="1" s="1"/>
  <c r="AT738" i="1" s="1"/>
  <c r="AT737" i="1" s="1"/>
  <c r="AT736" i="1" s="1"/>
  <c r="AT735" i="1" s="1"/>
  <c r="AT734" i="1" s="1"/>
  <c r="AT733" i="1" s="1"/>
  <c r="AT732" i="1" s="1"/>
  <c r="AT731" i="1" s="1"/>
  <c r="AT730" i="1" s="1"/>
  <c r="AT729" i="1" s="1"/>
  <c r="AT728" i="1" s="1"/>
  <c r="AT727" i="1" s="1"/>
  <c r="AT726" i="1" s="1"/>
  <c r="AT725" i="1" s="1"/>
  <c r="AT724" i="1" s="1"/>
  <c r="AT723" i="1" s="1"/>
  <c r="AT722" i="1" s="1"/>
  <c r="AT721" i="1" s="1"/>
  <c r="AT720" i="1" s="1"/>
  <c r="AT719" i="1" s="1"/>
  <c r="AT718" i="1" s="1"/>
  <c r="AT717" i="1" s="1"/>
  <c r="AT716" i="1" s="1"/>
  <c r="AT715" i="1" s="1"/>
  <c r="AT714" i="1" s="1"/>
  <c r="AT713" i="1" s="1"/>
  <c r="AT712" i="1" s="1"/>
  <c r="AT711" i="1" s="1"/>
  <c r="AT710" i="1" s="1"/>
  <c r="AT709" i="1" s="1"/>
  <c r="AT708" i="1" s="1"/>
  <c r="AT707" i="1" s="1"/>
  <c r="AT706" i="1" s="1"/>
  <c r="AT705" i="1" s="1"/>
  <c r="AT704" i="1" s="1"/>
  <c r="AT703" i="1" s="1"/>
  <c r="AT702" i="1" s="1"/>
  <c r="AT701" i="1" s="1"/>
  <c r="AT700" i="1" s="1"/>
  <c r="AT699" i="1" s="1"/>
  <c r="AT698" i="1" s="1"/>
  <c r="AT697" i="1" s="1"/>
  <c r="AT696" i="1" s="1"/>
  <c r="AT695" i="1" s="1"/>
  <c r="AT694" i="1" s="1"/>
  <c r="AT693" i="1" s="1"/>
  <c r="AT692" i="1" s="1"/>
  <c r="AT691" i="1" s="1"/>
  <c r="AT690" i="1" s="1"/>
  <c r="AT689" i="1" s="1"/>
  <c r="AT688" i="1" s="1"/>
  <c r="AT687" i="1" s="1"/>
  <c r="AT686" i="1" s="1"/>
  <c r="AT685" i="1" s="1"/>
  <c r="AT684" i="1" s="1"/>
  <c r="AT683" i="1" s="1"/>
  <c r="AT682" i="1" s="1"/>
  <c r="AT681" i="1" s="1"/>
  <c r="AT680" i="1" s="1"/>
  <c r="AT679" i="1" s="1"/>
  <c r="AT678" i="1" s="1"/>
  <c r="AT677" i="1" s="1"/>
  <c r="AT676" i="1" s="1"/>
  <c r="AT675" i="1" s="1"/>
  <c r="AT674" i="1" s="1"/>
  <c r="AT673" i="1" s="1"/>
  <c r="AT672" i="1" s="1"/>
  <c r="AT671" i="1" s="1"/>
  <c r="AT670" i="1" s="1"/>
  <c r="AT669" i="1" s="1"/>
  <c r="AT668" i="1" s="1"/>
  <c r="AT667" i="1" s="1"/>
  <c r="AT666" i="1" s="1"/>
  <c r="AT665" i="1" s="1"/>
  <c r="AT664" i="1" s="1"/>
  <c r="AT663" i="1" s="1"/>
  <c r="AT662" i="1" s="1"/>
  <c r="AT661" i="1" s="1"/>
  <c r="AT660" i="1" s="1"/>
  <c r="AT659" i="1" s="1"/>
  <c r="AT658" i="1" s="1"/>
  <c r="AT657" i="1" s="1"/>
  <c r="AT656" i="1" s="1"/>
  <c r="AT655" i="1" s="1"/>
  <c r="AT654" i="1" s="1"/>
  <c r="AT653" i="1" s="1"/>
  <c r="AT652" i="1" s="1"/>
  <c r="AT651" i="1" s="1"/>
  <c r="AT650" i="1" s="1"/>
  <c r="AT649" i="1" s="1"/>
  <c r="AT648" i="1" s="1"/>
  <c r="AT647" i="1" s="1"/>
  <c r="AT646" i="1" s="1"/>
  <c r="AT645" i="1" s="1"/>
  <c r="AT644" i="1" s="1"/>
  <c r="AT643" i="1" s="1"/>
  <c r="AT642" i="1" s="1"/>
  <c r="AT641" i="1" s="1"/>
  <c r="AT640" i="1" s="1"/>
  <c r="AT639" i="1" s="1"/>
  <c r="AT638" i="1" s="1"/>
  <c r="AT637" i="1" s="1"/>
  <c r="AT636" i="1" s="1"/>
  <c r="AT635" i="1" s="1"/>
  <c r="AT634" i="1" s="1"/>
  <c r="AT633" i="1" s="1"/>
  <c r="AT632" i="1" s="1"/>
  <c r="AT631" i="1" s="1"/>
  <c r="AT630" i="1" s="1"/>
  <c r="AT629" i="1" s="1"/>
  <c r="AT628" i="1" s="1"/>
  <c r="AT627" i="1" s="1"/>
  <c r="AT626" i="1" s="1"/>
  <c r="AT625" i="1" s="1"/>
  <c r="AT624" i="1" s="1"/>
  <c r="AT623" i="1" s="1"/>
  <c r="AT622" i="1" s="1"/>
  <c r="AT621" i="1" s="1"/>
  <c r="AT620" i="1" s="1"/>
  <c r="AT619" i="1" s="1"/>
  <c r="AT618" i="1" s="1"/>
  <c r="AT617" i="1" s="1"/>
  <c r="AT616" i="1" s="1"/>
  <c r="AT615" i="1" s="1"/>
  <c r="AT614" i="1" s="1"/>
  <c r="AT613" i="1" s="1"/>
  <c r="AT612" i="1" s="1"/>
  <c r="AT611" i="1" s="1"/>
  <c r="AT610" i="1" s="1"/>
  <c r="AT609" i="1" s="1"/>
  <c r="AT608" i="1" s="1"/>
  <c r="AT607" i="1" s="1"/>
  <c r="AT606" i="1" s="1"/>
  <c r="AT605" i="1" s="1"/>
  <c r="AT604" i="1" s="1"/>
  <c r="AT603" i="1" s="1"/>
  <c r="AT602" i="1" s="1"/>
  <c r="AT601" i="1" s="1"/>
  <c r="AT600" i="1" s="1"/>
  <c r="AT599" i="1" s="1"/>
  <c r="AT598" i="1" s="1"/>
  <c r="AT597" i="1" s="1"/>
  <c r="AT596" i="1" s="1"/>
  <c r="AT595" i="1" s="1"/>
  <c r="AT594" i="1" s="1"/>
  <c r="AT593" i="1" s="1"/>
  <c r="AT592" i="1" s="1"/>
  <c r="AT591" i="1" s="1"/>
  <c r="AT590" i="1" s="1"/>
  <c r="AT589" i="1" s="1"/>
  <c r="AT588" i="1" s="1"/>
  <c r="AT587" i="1" s="1"/>
  <c r="AT586" i="1" s="1"/>
  <c r="AT585" i="1" s="1"/>
  <c r="AT584" i="1" s="1"/>
  <c r="AT583" i="1" s="1"/>
  <c r="AT582" i="1" s="1"/>
  <c r="AT581" i="1" s="1"/>
  <c r="AT580" i="1" s="1"/>
  <c r="AT579" i="1" s="1"/>
  <c r="AT578" i="1" s="1"/>
  <c r="AT577" i="1" s="1"/>
  <c r="AT576" i="1" s="1"/>
  <c r="AT575" i="1" s="1"/>
  <c r="AT574" i="1" s="1"/>
  <c r="AT573" i="1" s="1"/>
  <c r="AT572" i="1" s="1"/>
  <c r="AT571" i="1" s="1"/>
  <c r="AT570" i="1" s="1"/>
  <c r="AT569" i="1" s="1"/>
  <c r="AT568" i="1" s="1"/>
  <c r="AT567" i="1" s="1"/>
  <c r="AT566" i="1" s="1"/>
  <c r="AT565" i="1" s="1"/>
  <c r="AT564" i="1" s="1"/>
  <c r="AT563" i="1" s="1"/>
  <c r="AT562" i="1" s="1"/>
  <c r="AT561" i="1" s="1"/>
  <c r="AT560" i="1" s="1"/>
  <c r="AT559" i="1" s="1"/>
  <c r="AT558" i="1" s="1"/>
  <c r="AT557" i="1" s="1"/>
  <c r="AT556" i="1" s="1"/>
  <c r="AT555" i="1" s="1"/>
  <c r="AT554" i="1" s="1"/>
  <c r="AT553" i="1" s="1"/>
  <c r="AT552" i="1" s="1"/>
  <c r="AT551" i="1" s="1"/>
  <c r="AT550" i="1" s="1"/>
  <c r="AT549" i="1" s="1"/>
  <c r="AT548" i="1" s="1"/>
  <c r="AT547" i="1" s="1"/>
  <c r="AT546" i="1" s="1"/>
  <c r="AT545" i="1" s="1"/>
  <c r="AT544" i="1" s="1"/>
  <c r="AT543" i="1" s="1"/>
  <c r="AT542" i="1" s="1"/>
  <c r="AT541" i="1" s="1"/>
  <c r="AT540" i="1" s="1"/>
  <c r="AT539" i="1" s="1"/>
  <c r="AT538" i="1" s="1"/>
  <c r="AT537" i="1" s="1"/>
  <c r="AT536" i="1" s="1"/>
  <c r="AT535" i="1" s="1"/>
  <c r="AT534" i="1" s="1"/>
  <c r="AT533" i="1" s="1"/>
  <c r="AT532" i="1" s="1"/>
  <c r="AT531" i="1" s="1"/>
  <c r="AT530" i="1" s="1"/>
  <c r="AT529" i="1" s="1"/>
  <c r="AT528" i="1" s="1"/>
  <c r="AT527" i="1" s="1"/>
  <c r="AT526" i="1" s="1"/>
  <c r="AT525" i="1" s="1"/>
  <c r="AT524" i="1" s="1"/>
  <c r="AT523" i="1" s="1"/>
  <c r="AT522" i="1" s="1"/>
  <c r="AT521" i="1" s="1"/>
  <c r="AT520" i="1" s="1"/>
  <c r="AT519" i="1" s="1"/>
  <c r="AT518" i="1" s="1"/>
  <c r="AT517" i="1" s="1"/>
  <c r="AT516" i="1" s="1"/>
  <c r="AT515" i="1" s="1"/>
  <c r="AT514" i="1" s="1"/>
  <c r="AT513" i="1" s="1"/>
  <c r="AT512" i="1" s="1"/>
  <c r="AT511" i="1" s="1"/>
  <c r="AT510" i="1" s="1"/>
  <c r="AT509" i="1" s="1"/>
  <c r="AT508" i="1" s="1"/>
  <c r="AT507" i="1" s="1"/>
  <c r="AT506" i="1" s="1"/>
  <c r="AT505" i="1" s="1"/>
  <c r="AT504" i="1" s="1"/>
  <c r="AT503" i="1" s="1"/>
  <c r="AT502" i="1" s="1"/>
  <c r="AT501" i="1" s="1"/>
  <c r="AT500" i="1" s="1"/>
  <c r="AT499" i="1" s="1"/>
  <c r="AT498" i="1" s="1"/>
  <c r="AT497" i="1" s="1"/>
  <c r="AT496" i="1" s="1"/>
  <c r="AT495" i="1" s="1"/>
  <c r="AT494" i="1" s="1"/>
  <c r="AT493" i="1" s="1"/>
  <c r="AT492" i="1" s="1"/>
  <c r="AT491" i="1" s="1"/>
  <c r="AT490" i="1" s="1"/>
  <c r="AT489" i="1" s="1"/>
  <c r="AT488" i="1" s="1"/>
  <c r="AT487" i="1" s="1"/>
  <c r="AT486" i="1" s="1"/>
  <c r="AT485" i="1" s="1"/>
  <c r="AT484" i="1" s="1"/>
  <c r="AT483" i="1" s="1"/>
  <c r="AT482" i="1" s="1"/>
  <c r="AT481" i="1" s="1"/>
  <c r="AT480" i="1" s="1"/>
  <c r="AT479" i="1" s="1"/>
  <c r="AT478" i="1" s="1"/>
  <c r="AT477" i="1" s="1"/>
  <c r="AT476" i="1" s="1"/>
  <c r="AT475" i="1" s="1"/>
  <c r="AT474" i="1" s="1"/>
  <c r="AT473" i="1" s="1"/>
  <c r="AT472" i="1" s="1"/>
  <c r="AT471" i="1" s="1"/>
  <c r="AT470" i="1" s="1"/>
  <c r="AT469" i="1" s="1"/>
  <c r="AT468" i="1" s="1"/>
  <c r="AT467" i="1" s="1"/>
  <c r="AT466" i="1" s="1"/>
  <c r="AT465" i="1" s="1"/>
  <c r="AT464" i="1" s="1"/>
  <c r="AT463" i="1" s="1"/>
  <c r="AT462" i="1" s="1"/>
  <c r="AT461" i="1" s="1"/>
  <c r="AT460" i="1" s="1"/>
  <c r="AT459" i="1" s="1"/>
  <c r="AT458" i="1" s="1"/>
  <c r="AT457" i="1" s="1"/>
  <c r="AT456" i="1" s="1"/>
  <c r="AT455" i="1" s="1"/>
  <c r="AT454" i="1" s="1"/>
  <c r="AT453" i="1" s="1"/>
  <c r="AT452" i="1" s="1"/>
  <c r="AT451" i="1" s="1"/>
  <c r="AT450" i="1" s="1"/>
  <c r="AT449" i="1" s="1"/>
  <c r="AT448" i="1" s="1"/>
  <c r="AT447" i="1" s="1"/>
  <c r="AT446" i="1" s="1"/>
  <c r="AT445" i="1" s="1"/>
  <c r="AT444" i="1" s="1"/>
  <c r="AT443" i="1" s="1"/>
  <c r="AT442" i="1" s="1"/>
  <c r="AT441" i="1" s="1"/>
  <c r="AT440" i="1" s="1"/>
  <c r="AT439" i="1" s="1"/>
  <c r="AT438" i="1" s="1"/>
  <c r="AT437" i="1" s="1"/>
  <c r="AT436" i="1" s="1"/>
  <c r="AT435" i="1" s="1"/>
  <c r="AT434" i="1" s="1"/>
  <c r="AT433" i="1" s="1"/>
  <c r="AT432" i="1" s="1"/>
  <c r="AT431" i="1" s="1"/>
  <c r="AT430" i="1" s="1"/>
  <c r="AT429" i="1" s="1"/>
  <c r="AT428" i="1" s="1"/>
  <c r="AT427" i="1" s="1"/>
  <c r="AT426" i="1" s="1"/>
  <c r="AT425" i="1" s="1"/>
  <c r="AT424" i="1" s="1"/>
  <c r="AT423" i="1" s="1"/>
  <c r="AT422" i="1" s="1"/>
  <c r="AT421" i="1" s="1"/>
  <c r="AT420" i="1" s="1"/>
  <c r="AT419" i="1" s="1"/>
  <c r="AT418" i="1" s="1"/>
  <c r="AT417" i="1" s="1"/>
  <c r="AT416" i="1" s="1"/>
  <c r="AT415" i="1" s="1"/>
  <c r="AT414" i="1" s="1"/>
  <c r="AT413" i="1" s="1"/>
  <c r="AT412" i="1" s="1"/>
  <c r="AT411" i="1" s="1"/>
  <c r="AT410" i="1" s="1"/>
  <c r="AT409" i="1" s="1"/>
  <c r="AT408" i="1" s="1"/>
  <c r="AT407" i="1" s="1"/>
  <c r="AT406" i="1" s="1"/>
  <c r="AT405" i="1" s="1"/>
  <c r="AT404" i="1" s="1"/>
  <c r="AT403" i="1" s="1"/>
  <c r="AT402" i="1" s="1"/>
  <c r="AT401" i="1" s="1"/>
  <c r="AT400" i="1" s="1"/>
  <c r="AT399" i="1" s="1"/>
  <c r="AT398" i="1" s="1"/>
  <c r="AT397" i="1" s="1"/>
  <c r="AT396" i="1" s="1"/>
  <c r="AT395" i="1" s="1"/>
  <c r="AT394" i="1" s="1"/>
  <c r="AT393" i="1" s="1"/>
  <c r="AT392" i="1" s="1"/>
  <c r="AT391" i="1" s="1"/>
  <c r="AT390" i="1" s="1"/>
  <c r="AT389" i="1" s="1"/>
  <c r="AT388" i="1" s="1"/>
  <c r="AT387" i="1" s="1"/>
  <c r="AT386" i="1" s="1"/>
  <c r="AT385" i="1" s="1"/>
  <c r="AT384" i="1" s="1"/>
  <c r="AT383" i="1" s="1"/>
  <c r="AT382" i="1" s="1"/>
  <c r="AU502" i="1"/>
  <c r="S132" i="1"/>
  <c r="N132" i="1"/>
  <c r="AE502" i="1"/>
  <c r="AC503" i="1" s="1"/>
  <c r="O132" i="1" l="1"/>
  <c r="AA132" i="1" s="1"/>
  <c r="Z132" i="1"/>
  <c r="AA503" i="1"/>
  <c r="Z503" i="1" s="1"/>
  <c r="J133" i="1" s="1"/>
  <c r="H132" i="1"/>
  <c r="P133" i="1" l="1"/>
  <c r="K133" i="1"/>
  <c r="W133" i="1" s="1"/>
  <c r="AD503" i="1"/>
  <c r="M133" i="1"/>
  <c r="Q133" i="1" l="1"/>
  <c r="S133" i="1"/>
  <c r="AU503" i="1"/>
  <c r="N133" i="1"/>
  <c r="AE503" i="1"/>
  <c r="AC504" i="1" s="1"/>
  <c r="O133" i="1" l="1"/>
  <c r="AA133" i="1" s="1"/>
  <c r="Z133" i="1"/>
  <c r="AA504" i="1"/>
  <c r="K134" i="1" s="1"/>
  <c r="W134" i="1" s="1"/>
  <c r="H133" i="1"/>
  <c r="Z504" i="1" l="1"/>
  <c r="J134" i="1" s="1"/>
  <c r="AD504" i="1"/>
  <c r="M134" i="1"/>
  <c r="P134" i="1" l="1"/>
  <c r="N134" i="1"/>
  <c r="AE504" i="1"/>
  <c r="AC505" i="1" s="1"/>
  <c r="AU504" i="1" l="1"/>
  <c r="S134" i="1"/>
  <c r="Q134" i="1"/>
  <c r="O134" i="1"/>
  <c r="AA134" i="1" s="1"/>
  <c r="Z134" i="1"/>
  <c r="AA505" i="1"/>
  <c r="K135" i="1" s="1"/>
  <c r="W135" i="1" s="1"/>
  <c r="H134" i="1"/>
  <c r="Z505" i="1" l="1"/>
  <c r="J135" i="1" s="1"/>
  <c r="AD505" i="1"/>
  <c r="M135" i="1"/>
  <c r="P135" i="1" l="1"/>
  <c r="N135" i="1"/>
  <c r="AE505" i="1"/>
  <c r="AC506" i="1" s="1"/>
  <c r="AU505" i="1" l="1"/>
  <c r="S135" i="1"/>
  <c r="Q135" i="1"/>
  <c r="O135" i="1"/>
  <c r="AA135" i="1" s="1"/>
  <c r="Z135" i="1"/>
  <c r="AA506" i="1"/>
  <c r="Z506" i="1" s="1"/>
  <c r="J136" i="1" s="1"/>
  <c r="H135" i="1"/>
  <c r="P136" i="1" l="1"/>
  <c r="K136" i="1"/>
  <c r="W136" i="1" s="1"/>
  <c r="AD506" i="1"/>
  <c r="M136" i="1"/>
  <c r="Q136" i="1" l="1"/>
  <c r="S136" i="1"/>
  <c r="AU506" i="1"/>
  <c r="N136" i="1"/>
  <c r="AE506" i="1"/>
  <c r="AC507" i="1" s="1"/>
  <c r="O136" i="1" l="1"/>
  <c r="AA136" i="1" s="1"/>
  <c r="Z136" i="1"/>
  <c r="AA507" i="1"/>
  <c r="Z507" i="1" s="1"/>
  <c r="J137" i="1" s="1"/>
  <c r="H136" i="1"/>
  <c r="P137" i="1" l="1"/>
  <c r="K137" i="1"/>
  <c r="W137" i="1" s="1"/>
  <c r="AD507" i="1"/>
  <c r="M137" i="1"/>
  <c r="S137" i="1" l="1"/>
  <c r="AU507" i="1"/>
  <c r="Q137" i="1"/>
  <c r="N137" i="1"/>
  <c r="AE507" i="1"/>
  <c r="AC508" i="1" s="1"/>
  <c r="O137" i="1" l="1"/>
  <c r="AA137" i="1" s="1"/>
  <c r="Z137" i="1"/>
  <c r="AA508" i="1"/>
  <c r="Z508" i="1" s="1"/>
  <c r="J138" i="1" s="1"/>
  <c r="H137" i="1"/>
  <c r="P138" i="1" l="1"/>
  <c r="K138" i="1"/>
  <c r="W138" i="1" s="1"/>
  <c r="Q138" i="1"/>
  <c r="AD508" i="1"/>
  <c r="M138" i="1"/>
  <c r="AU508" i="1" l="1"/>
  <c r="S138" i="1"/>
  <c r="N138" i="1"/>
  <c r="AE508" i="1"/>
  <c r="AC509" i="1" s="1"/>
  <c r="O138" i="1" l="1"/>
  <c r="AA138" i="1" s="1"/>
  <c r="Z138" i="1"/>
  <c r="AA509" i="1"/>
  <c r="K139" i="1" s="1"/>
  <c r="W139" i="1" s="1"/>
  <c r="H138" i="1"/>
  <c r="Z509" i="1" l="1"/>
  <c r="J139" i="1" s="1"/>
  <c r="AD509" i="1"/>
  <c r="M139" i="1"/>
  <c r="P139" i="1" l="1"/>
  <c r="N139" i="1"/>
  <c r="AE509" i="1"/>
  <c r="AC510" i="1" s="1"/>
  <c r="AU509" i="1" l="1"/>
  <c r="Q139" i="1"/>
  <c r="S139" i="1"/>
  <c r="O139" i="1"/>
  <c r="AA139" i="1" s="1"/>
  <c r="Z139" i="1"/>
  <c r="AA510" i="1"/>
  <c r="Z510" i="1" s="1"/>
  <c r="J140" i="1" s="1"/>
  <c r="H139" i="1"/>
  <c r="P140" i="1" l="1"/>
  <c r="K140" i="1"/>
  <c r="W140" i="1" s="1"/>
  <c r="AD510" i="1"/>
  <c r="M140" i="1"/>
  <c r="Q140" i="1" l="1"/>
  <c r="S140" i="1"/>
  <c r="AU510" i="1"/>
  <c r="N140" i="1"/>
  <c r="AE510" i="1"/>
  <c r="AC511" i="1" s="1"/>
  <c r="O140" i="1" l="1"/>
  <c r="AA140" i="1" s="1"/>
  <c r="Z140" i="1"/>
  <c r="AA511" i="1"/>
  <c r="K141" i="1" s="1"/>
  <c r="W141" i="1" s="1"/>
  <c r="H140" i="1"/>
  <c r="Z511" i="1" l="1"/>
  <c r="J141" i="1" s="1"/>
  <c r="AD511" i="1"/>
  <c r="M141" i="1"/>
  <c r="P141" i="1" l="1"/>
  <c r="N141" i="1"/>
  <c r="AE511" i="1"/>
  <c r="AC512" i="1" s="1"/>
  <c r="Q141" i="1" l="1"/>
  <c r="S141" i="1"/>
  <c r="AU511" i="1"/>
  <c r="O141" i="1"/>
  <c r="AA141" i="1" s="1"/>
  <c r="Z141" i="1"/>
  <c r="AA512" i="1"/>
  <c r="Z512" i="1" s="1"/>
  <c r="J142" i="1" s="1"/>
  <c r="H141" i="1"/>
  <c r="P142" i="1" l="1"/>
  <c r="Q142" i="1" s="1"/>
  <c r="K142" i="1"/>
  <c r="W142" i="1" s="1"/>
  <c r="AD512" i="1"/>
  <c r="M142" i="1"/>
  <c r="S142" i="1" l="1"/>
  <c r="AU512" i="1"/>
  <c r="N142" i="1"/>
  <c r="AE512" i="1"/>
  <c r="AC513" i="1" s="1"/>
  <c r="O142" i="1" l="1"/>
  <c r="AA142" i="1" s="1"/>
  <c r="Z142" i="1"/>
  <c r="AA513" i="1"/>
  <c r="K143" i="1" s="1"/>
  <c r="W143" i="1" s="1"/>
  <c r="H142" i="1"/>
  <c r="Z513" i="1" l="1"/>
  <c r="J143" i="1" s="1"/>
  <c r="AD513" i="1"/>
  <c r="M143" i="1"/>
  <c r="P143" i="1" l="1"/>
  <c r="N143" i="1"/>
  <c r="AE513" i="1"/>
  <c r="AC514" i="1" s="1"/>
  <c r="S143" i="1" l="1"/>
  <c r="AU513" i="1"/>
  <c r="Q143" i="1"/>
  <c r="O143" i="1"/>
  <c r="AA143" i="1" s="1"/>
  <c r="Z143" i="1"/>
  <c r="AA514" i="1"/>
  <c r="K144" i="1" s="1"/>
  <c r="W144" i="1" s="1"/>
  <c r="H143" i="1"/>
  <c r="Z514" i="1" l="1"/>
  <c r="J144" i="1" s="1"/>
  <c r="AD514" i="1"/>
  <c r="M144" i="1"/>
  <c r="P144" i="1" l="1"/>
  <c r="N144" i="1"/>
  <c r="AE514" i="1"/>
  <c r="AC515" i="1" s="1"/>
  <c r="Q144" i="1" l="1"/>
  <c r="AU514" i="1"/>
  <c r="S144" i="1"/>
  <c r="O144" i="1"/>
  <c r="AA144" i="1" s="1"/>
  <c r="Z144" i="1"/>
  <c r="AA515" i="1"/>
  <c r="Z515" i="1" s="1"/>
  <c r="J145" i="1" s="1"/>
  <c r="H144" i="1"/>
  <c r="P145" i="1" l="1"/>
  <c r="K145" i="1"/>
  <c r="W145" i="1" s="1"/>
  <c r="AD515" i="1"/>
  <c r="M145" i="1"/>
  <c r="Q145" i="1" l="1"/>
  <c r="S145" i="1"/>
  <c r="AU515" i="1"/>
  <c r="N145" i="1"/>
  <c r="AE515" i="1"/>
  <c r="AC516" i="1" s="1"/>
  <c r="O145" i="1" l="1"/>
  <c r="AA145" i="1" s="1"/>
  <c r="Z145" i="1"/>
  <c r="AA516" i="1"/>
  <c r="K146" i="1" s="1"/>
  <c r="W146" i="1" s="1"/>
  <c r="H145" i="1"/>
  <c r="Z516" i="1" l="1"/>
  <c r="J146" i="1" s="1"/>
  <c r="AD516" i="1"/>
  <c r="M146" i="1"/>
  <c r="P146" i="1" l="1"/>
  <c r="N146" i="1"/>
  <c r="AE516" i="1"/>
  <c r="AC517" i="1" s="1"/>
  <c r="S146" i="1" l="1"/>
  <c r="AU516" i="1"/>
  <c r="Q146" i="1"/>
  <c r="O146" i="1"/>
  <c r="AA146" i="1" s="1"/>
  <c r="Z146" i="1"/>
  <c r="AA517" i="1"/>
  <c r="K147" i="1" s="1"/>
  <c r="W147" i="1" s="1"/>
  <c r="H146" i="1"/>
  <c r="Z517" i="1" l="1"/>
  <c r="J147" i="1" s="1"/>
  <c r="AD517" i="1"/>
  <c r="M147" i="1"/>
  <c r="P147" i="1" l="1"/>
  <c r="N147" i="1"/>
  <c r="AE517" i="1"/>
  <c r="AC518" i="1" s="1"/>
  <c r="AU517" i="1" l="1"/>
  <c r="S147" i="1"/>
  <c r="Q147" i="1"/>
  <c r="O147" i="1"/>
  <c r="AA147" i="1" s="1"/>
  <c r="Z147" i="1"/>
  <c r="AA518" i="1"/>
  <c r="Z518" i="1" s="1"/>
  <c r="J148" i="1" s="1"/>
  <c r="H147" i="1"/>
  <c r="P148" i="1" l="1"/>
  <c r="S148" i="1" s="1"/>
  <c r="K148" i="1"/>
  <c r="W148" i="1" s="1"/>
  <c r="AD518" i="1"/>
  <c r="M148" i="1"/>
  <c r="Q148" i="1" l="1"/>
  <c r="AU518" i="1"/>
  <c r="N148" i="1"/>
  <c r="AE518" i="1"/>
  <c r="AC519" i="1" s="1"/>
  <c r="O148" i="1" l="1"/>
  <c r="AA148" i="1" s="1"/>
  <c r="Z148" i="1"/>
  <c r="AA519" i="1"/>
  <c r="K149" i="1" s="1"/>
  <c r="W149" i="1" s="1"/>
  <c r="H148" i="1"/>
  <c r="Z519" i="1" l="1"/>
  <c r="J149" i="1" s="1"/>
  <c r="AD519" i="1"/>
  <c r="M149" i="1"/>
  <c r="P149" i="1" l="1"/>
  <c r="N149" i="1"/>
  <c r="AE519" i="1"/>
  <c r="AC520" i="1" s="1"/>
  <c r="S149" i="1" l="1"/>
  <c r="AU519" i="1"/>
  <c r="Q149" i="1"/>
  <c r="O149" i="1"/>
  <c r="AA149" i="1" s="1"/>
  <c r="Z149" i="1"/>
  <c r="AA520" i="1"/>
  <c r="K150" i="1" s="1"/>
  <c r="W150" i="1" s="1"/>
  <c r="H149" i="1"/>
  <c r="Z520" i="1" l="1"/>
  <c r="J150" i="1" s="1"/>
  <c r="AD520" i="1"/>
  <c r="M150" i="1"/>
  <c r="P150" i="1" l="1"/>
  <c r="N150" i="1"/>
  <c r="AE520" i="1"/>
  <c r="AC521" i="1" s="1"/>
  <c r="S150" i="1" l="1"/>
  <c r="AU520" i="1"/>
  <c r="Q150" i="1"/>
  <c r="O150" i="1"/>
  <c r="AA150" i="1" s="1"/>
  <c r="Z150" i="1"/>
  <c r="AA521" i="1"/>
  <c r="K151" i="1" s="1"/>
  <c r="W151" i="1" s="1"/>
  <c r="H150" i="1"/>
  <c r="Z521" i="1" l="1"/>
  <c r="J151" i="1" s="1"/>
  <c r="AD521" i="1"/>
  <c r="M151" i="1"/>
  <c r="P151" i="1" l="1"/>
  <c r="N151" i="1"/>
  <c r="AE521" i="1"/>
  <c r="AC522" i="1" s="1"/>
  <c r="S151" i="1" l="1"/>
  <c r="AU521" i="1"/>
  <c r="Q151" i="1"/>
  <c r="O151" i="1"/>
  <c r="AA151" i="1" s="1"/>
  <c r="Z151" i="1"/>
  <c r="AA522" i="1"/>
  <c r="K152" i="1" s="1"/>
  <c r="W152" i="1" s="1"/>
  <c r="H151" i="1"/>
  <c r="Z522" i="1" l="1"/>
  <c r="J152" i="1" s="1"/>
  <c r="AD522" i="1"/>
  <c r="M152" i="1"/>
  <c r="P152" i="1" l="1"/>
  <c r="N152" i="1"/>
  <c r="AE522" i="1"/>
  <c r="AC523" i="1" s="1"/>
  <c r="AU522" i="1" l="1"/>
  <c r="S152" i="1"/>
  <c r="Q152" i="1"/>
  <c r="O152" i="1"/>
  <c r="AA152" i="1" s="1"/>
  <c r="Z152" i="1"/>
  <c r="AA523" i="1"/>
  <c r="K153" i="1" s="1"/>
  <c r="W153" i="1" s="1"/>
  <c r="H152" i="1"/>
  <c r="Z523" i="1" l="1"/>
  <c r="J153" i="1" s="1"/>
  <c r="AD523" i="1"/>
  <c r="M153" i="1"/>
  <c r="P153" i="1" l="1"/>
  <c r="N153" i="1"/>
  <c r="AE523" i="1"/>
  <c r="AC524" i="1" s="1"/>
  <c r="Q153" i="1" l="1"/>
  <c r="AU523" i="1"/>
  <c r="S153" i="1"/>
  <c r="O153" i="1"/>
  <c r="AA153" i="1" s="1"/>
  <c r="Z153" i="1"/>
  <c r="AA524" i="1"/>
  <c r="Z524" i="1" s="1"/>
  <c r="J154" i="1" s="1"/>
  <c r="H153" i="1"/>
  <c r="P154" i="1" l="1"/>
  <c r="K154" i="1"/>
  <c r="W154" i="1" s="1"/>
  <c r="AD524" i="1"/>
  <c r="M154" i="1"/>
  <c r="Q154" i="1" l="1"/>
  <c r="S154" i="1"/>
  <c r="AU524" i="1"/>
  <c r="N154" i="1"/>
  <c r="AE524" i="1"/>
  <c r="AC525" i="1" s="1"/>
  <c r="O154" i="1" l="1"/>
  <c r="AA154" i="1" s="1"/>
  <c r="Z154" i="1"/>
  <c r="AA525" i="1"/>
  <c r="K155" i="1" s="1"/>
  <c r="W155" i="1" s="1"/>
  <c r="H154" i="1"/>
  <c r="Z525" i="1" l="1"/>
  <c r="J155" i="1" s="1"/>
  <c r="AD525" i="1"/>
  <c r="M155" i="1"/>
  <c r="P155" i="1" l="1"/>
  <c r="N155" i="1"/>
  <c r="AE525" i="1"/>
  <c r="AC526" i="1" s="1"/>
  <c r="Q155" i="1" l="1"/>
  <c r="S155" i="1"/>
  <c r="AU525" i="1"/>
  <c r="O155" i="1"/>
  <c r="AA155" i="1" s="1"/>
  <c r="Z155" i="1"/>
  <c r="AA526" i="1"/>
  <c r="K156" i="1" s="1"/>
  <c r="W156" i="1" s="1"/>
  <c r="H155" i="1"/>
  <c r="Z526" i="1" l="1"/>
  <c r="J156" i="1" s="1"/>
  <c r="AD526" i="1"/>
  <c r="M156" i="1"/>
  <c r="P156" i="1" l="1"/>
  <c r="N156" i="1"/>
  <c r="AE526" i="1"/>
  <c r="AC527" i="1" s="1"/>
  <c r="AU526" i="1" l="1"/>
  <c r="S156" i="1"/>
  <c r="Q156" i="1"/>
  <c r="O156" i="1"/>
  <c r="AA156" i="1" s="1"/>
  <c r="Z156" i="1"/>
  <c r="AA527" i="1"/>
  <c r="K157" i="1" s="1"/>
  <c r="W157" i="1" s="1"/>
  <c r="H156" i="1"/>
  <c r="Z527" i="1" l="1"/>
  <c r="J157" i="1" s="1"/>
  <c r="AD527" i="1"/>
  <c r="M157" i="1"/>
  <c r="P157" i="1" l="1"/>
  <c r="N157" i="1"/>
  <c r="AE527" i="1"/>
  <c r="AC528" i="1" s="1"/>
  <c r="Q157" i="1" l="1"/>
  <c r="AU527" i="1"/>
  <c r="S157" i="1"/>
  <c r="O157" i="1"/>
  <c r="AA157" i="1" s="1"/>
  <c r="Z157" i="1"/>
  <c r="AA528" i="1"/>
  <c r="K158" i="1" s="1"/>
  <c r="W158" i="1" s="1"/>
  <c r="H157" i="1"/>
  <c r="Z528" i="1" l="1"/>
  <c r="J158" i="1" s="1"/>
  <c r="AD528" i="1"/>
  <c r="M158" i="1"/>
  <c r="P158" i="1" l="1"/>
  <c r="N158" i="1"/>
  <c r="AE528" i="1"/>
  <c r="AC529" i="1" s="1"/>
  <c r="S158" i="1" l="1"/>
  <c r="AU528" i="1"/>
  <c r="Q158" i="1"/>
  <c r="O158" i="1"/>
  <c r="AA158" i="1" s="1"/>
  <c r="Z158" i="1"/>
  <c r="AA529" i="1"/>
  <c r="K159" i="1" s="1"/>
  <c r="W159" i="1" s="1"/>
  <c r="H158" i="1"/>
  <c r="Z529" i="1" l="1"/>
  <c r="J159" i="1" s="1"/>
  <c r="AD529" i="1"/>
  <c r="M159" i="1"/>
  <c r="P159" i="1" l="1"/>
  <c r="N159" i="1"/>
  <c r="AE529" i="1"/>
  <c r="AC530" i="1" s="1"/>
  <c r="S159" i="1" l="1"/>
  <c r="AU529" i="1"/>
  <c r="Q159" i="1"/>
  <c r="O159" i="1"/>
  <c r="AA159" i="1" s="1"/>
  <c r="Z159" i="1"/>
  <c r="AA530" i="1"/>
  <c r="K160" i="1" s="1"/>
  <c r="W160" i="1" s="1"/>
  <c r="H159" i="1"/>
  <c r="Z530" i="1" l="1"/>
  <c r="J160" i="1" s="1"/>
  <c r="AD530" i="1"/>
  <c r="M160" i="1"/>
  <c r="P160" i="1" l="1"/>
  <c r="N160" i="1"/>
  <c r="AE530" i="1"/>
  <c r="AC531" i="1" s="1"/>
  <c r="AU530" i="1" l="1"/>
  <c r="S160" i="1"/>
  <c r="Q160" i="1"/>
  <c r="O160" i="1"/>
  <c r="AA160" i="1" s="1"/>
  <c r="Z160" i="1"/>
  <c r="AA531" i="1"/>
  <c r="Z531" i="1" s="1"/>
  <c r="J161" i="1" s="1"/>
  <c r="H160" i="1"/>
  <c r="P161" i="1" l="1"/>
  <c r="Q161" i="1" s="1"/>
  <c r="K161" i="1"/>
  <c r="W161" i="1" s="1"/>
  <c r="AD531" i="1"/>
  <c r="M161" i="1"/>
  <c r="AU531" i="1" l="1"/>
  <c r="S161" i="1"/>
  <c r="N161" i="1"/>
  <c r="AE531" i="1"/>
  <c r="AC532" i="1" s="1"/>
  <c r="O161" i="1" l="1"/>
  <c r="AA161" i="1" s="1"/>
  <c r="Z161" i="1"/>
  <c r="AA532" i="1"/>
  <c r="Z532" i="1" s="1"/>
  <c r="J162" i="1" s="1"/>
  <c r="H161" i="1"/>
  <c r="P162" i="1" l="1"/>
  <c r="K162" i="1"/>
  <c r="W162" i="1" s="1"/>
  <c r="AD532" i="1"/>
  <c r="M162" i="1"/>
  <c r="Q162" i="1" l="1"/>
  <c r="S162" i="1"/>
  <c r="AU532" i="1"/>
  <c r="N162" i="1"/>
  <c r="AE532" i="1"/>
  <c r="AC533" i="1" s="1"/>
  <c r="O162" i="1" l="1"/>
  <c r="AA162" i="1" s="1"/>
  <c r="Z162" i="1"/>
  <c r="AA533" i="1"/>
  <c r="Z533" i="1" s="1"/>
  <c r="J163" i="1" s="1"/>
  <c r="H162" i="1"/>
  <c r="P163" i="1" l="1"/>
  <c r="K163" i="1"/>
  <c r="W163" i="1" s="1"/>
  <c r="AD533" i="1"/>
  <c r="M163" i="1"/>
  <c r="Q163" i="1" l="1"/>
  <c r="S163" i="1"/>
  <c r="AU533" i="1"/>
  <c r="N163" i="1"/>
  <c r="AE533" i="1"/>
  <c r="AC534" i="1" s="1"/>
  <c r="O163" i="1" l="1"/>
  <c r="AA163" i="1" s="1"/>
  <c r="Z163" i="1"/>
  <c r="AA534" i="1"/>
  <c r="K164" i="1" s="1"/>
  <c r="W164" i="1" s="1"/>
  <c r="H163" i="1"/>
  <c r="Z534" i="1" l="1"/>
  <c r="J164" i="1" s="1"/>
  <c r="AD534" i="1"/>
  <c r="M164" i="1"/>
  <c r="P164" i="1" l="1"/>
  <c r="N164" i="1"/>
  <c r="AE534" i="1"/>
  <c r="AC535" i="1" s="1"/>
  <c r="S164" i="1" l="1"/>
  <c r="AU534" i="1"/>
  <c r="Q164" i="1"/>
  <c r="O164" i="1"/>
  <c r="AA164" i="1" s="1"/>
  <c r="Z164" i="1"/>
  <c r="AA535" i="1"/>
  <c r="Z535" i="1" s="1"/>
  <c r="J165" i="1" s="1"/>
  <c r="H164" i="1"/>
  <c r="P165" i="1" l="1"/>
  <c r="K165" i="1"/>
  <c r="W165" i="1" s="1"/>
  <c r="AD535" i="1"/>
  <c r="M165" i="1"/>
  <c r="AU535" i="1" l="1"/>
  <c r="S165" i="1"/>
  <c r="Q165" i="1"/>
  <c r="N165" i="1"/>
  <c r="AE535" i="1"/>
  <c r="AC536" i="1" s="1"/>
  <c r="O165" i="1" l="1"/>
  <c r="AA165" i="1" s="1"/>
  <c r="Z165" i="1"/>
  <c r="AA536" i="1"/>
  <c r="Z536" i="1" s="1"/>
  <c r="J166" i="1" s="1"/>
  <c r="H165" i="1"/>
  <c r="P166" i="1" l="1"/>
  <c r="K166" i="1"/>
  <c r="W166" i="1" s="1"/>
  <c r="AD536" i="1"/>
  <c r="M166" i="1"/>
  <c r="Q166" i="1" l="1"/>
  <c r="AU536" i="1"/>
  <c r="S166" i="1"/>
  <c r="N166" i="1"/>
  <c r="AE536" i="1"/>
  <c r="AC537" i="1" s="1"/>
  <c r="O166" i="1" l="1"/>
  <c r="AA166" i="1" s="1"/>
  <c r="Z166" i="1"/>
  <c r="AA537" i="1"/>
  <c r="Z537" i="1" s="1"/>
  <c r="J167" i="1" s="1"/>
  <c r="H166" i="1"/>
  <c r="P167" i="1" l="1"/>
  <c r="K167" i="1"/>
  <c r="W167" i="1" s="1"/>
  <c r="AD537" i="1"/>
  <c r="M167" i="1"/>
  <c r="S167" i="1" l="1"/>
  <c r="AU537" i="1"/>
  <c r="Q167" i="1"/>
  <c r="N167" i="1"/>
  <c r="AE537" i="1"/>
  <c r="AC538" i="1" s="1"/>
  <c r="O167" i="1" l="1"/>
  <c r="AA167" i="1" s="1"/>
  <c r="Z167" i="1"/>
  <c r="AA538" i="1"/>
  <c r="Z538" i="1" s="1"/>
  <c r="J168" i="1" s="1"/>
  <c r="H167" i="1"/>
  <c r="P168" i="1" l="1"/>
  <c r="Q168" i="1" s="1"/>
  <c r="K168" i="1"/>
  <c r="W168" i="1" s="1"/>
  <c r="AD538" i="1"/>
  <c r="M168" i="1"/>
  <c r="AU538" i="1" l="1"/>
  <c r="S168" i="1"/>
  <c r="N168" i="1"/>
  <c r="AE538" i="1"/>
  <c r="AC539" i="1" s="1"/>
  <c r="O168" i="1" l="1"/>
  <c r="AA168" i="1" s="1"/>
  <c r="Z168" i="1"/>
  <c r="AA539" i="1"/>
  <c r="Z539" i="1" s="1"/>
  <c r="J169" i="1" s="1"/>
  <c r="H168" i="1"/>
  <c r="P169" i="1" l="1"/>
  <c r="K169" i="1"/>
  <c r="W169" i="1" s="1"/>
  <c r="AD539" i="1"/>
  <c r="M169" i="1"/>
  <c r="AU539" i="1" l="1"/>
  <c r="Q169" i="1"/>
  <c r="S169" i="1"/>
  <c r="N169" i="1"/>
  <c r="AE539" i="1"/>
  <c r="AC540" i="1" s="1"/>
  <c r="O169" i="1" l="1"/>
  <c r="AA169" i="1" s="1"/>
  <c r="Z169" i="1"/>
  <c r="AA540" i="1"/>
  <c r="K170" i="1" s="1"/>
  <c r="W170" i="1" s="1"/>
  <c r="H169" i="1"/>
  <c r="Z540" i="1" l="1"/>
  <c r="J170" i="1" s="1"/>
  <c r="AD540" i="1"/>
  <c r="M170" i="1"/>
  <c r="P170" i="1" l="1"/>
  <c r="N170" i="1"/>
  <c r="AE540" i="1"/>
  <c r="AC541" i="1" s="1"/>
  <c r="AU540" i="1" l="1"/>
  <c r="S170" i="1"/>
  <c r="Q170" i="1"/>
  <c r="O170" i="1"/>
  <c r="AA170" i="1" s="1"/>
  <c r="Z170" i="1"/>
  <c r="AA541" i="1"/>
  <c r="Z541" i="1" s="1"/>
  <c r="J171" i="1" s="1"/>
  <c r="H170" i="1"/>
  <c r="P171" i="1" l="1"/>
  <c r="K171" i="1"/>
  <c r="W171" i="1" s="1"/>
  <c r="AD541" i="1"/>
  <c r="M171" i="1"/>
  <c r="AU541" i="1" l="1"/>
  <c r="S171" i="1"/>
  <c r="Q171" i="1"/>
  <c r="N171" i="1"/>
  <c r="AE541" i="1"/>
  <c r="AC542" i="1" s="1"/>
  <c r="O171" i="1" l="1"/>
  <c r="AA171" i="1" s="1"/>
  <c r="Z171" i="1"/>
  <c r="AA542" i="1"/>
  <c r="K172" i="1" s="1"/>
  <c r="W172" i="1" s="1"/>
  <c r="H171" i="1"/>
  <c r="Z542" i="1" l="1"/>
  <c r="J172" i="1" s="1"/>
  <c r="AD542" i="1"/>
  <c r="M172" i="1"/>
  <c r="P172" i="1" l="1"/>
  <c r="N172" i="1"/>
  <c r="AE542" i="1"/>
  <c r="AC543" i="1" s="1"/>
  <c r="S172" i="1" l="1"/>
  <c r="AU542" i="1"/>
  <c r="Q172" i="1"/>
  <c r="O172" i="1"/>
  <c r="AA172" i="1" s="1"/>
  <c r="Z172" i="1"/>
  <c r="AA543" i="1"/>
  <c r="Z543" i="1" s="1"/>
  <c r="J173" i="1" s="1"/>
  <c r="H172" i="1"/>
  <c r="P173" i="1" l="1"/>
  <c r="K173" i="1"/>
  <c r="W173" i="1" s="1"/>
  <c r="AD543" i="1"/>
  <c r="M173" i="1"/>
  <c r="Q173" i="1" l="1"/>
  <c r="S173" i="1"/>
  <c r="AU543" i="1"/>
  <c r="N173" i="1"/>
  <c r="AE543" i="1"/>
  <c r="AC544" i="1" s="1"/>
  <c r="O173" i="1" l="1"/>
  <c r="AA173" i="1" s="1"/>
  <c r="Z173" i="1"/>
  <c r="AA544" i="1"/>
  <c r="Z544" i="1" s="1"/>
  <c r="J174" i="1" s="1"/>
  <c r="H173" i="1"/>
  <c r="P174" i="1" l="1"/>
  <c r="K174" i="1"/>
  <c r="W174" i="1" s="1"/>
  <c r="AD544" i="1"/>
  <c r="M174" i="1"/>
  <c r="AU544" i="1" l="1"/>
  <c r="Q174" i="1"/>
  <c r="S174" i="1"/>
  <c r="N174" i="1"/>
  <c r="AE544" i="1"/>
  <c r="AC545" i="1" s="1"/>
  <c r="O174" i="1" l="1"/>
  <c r="AA174" i="1" s="1"/>
  <c r="Z174" i="1"/>
  <c r="AA545" i="1"/>
  <c r="Z545" i="1" s="1"/>
  <c r="J175" i="1" s="1"/>
  <c r="H174" i="1"/>
  <c r="P175" i="1" l="1"/>
  <c r="K175" i="1"/>
  <c r="W175" i="1" s="1"/>
  <c r="Q175" i="1"/>
  <c r="AD545" i="1"/>
  <c r="M175" i="1"/>
  <c r="AU545" i="1" l="1"/>
  <c r="S175" i="1"/>
  <c r="N175" i="1"/>
  <c r="AE545" i="1"/>
  <c r="AC546" i="1" s="1"/>
  <c r="O175" i="1" l="1"/>
  <c r="AA175" i="1" s="1"/>
  <c r="Z175" i="1"/>
  <c r="AA546" i="1"/>
  <c r="K176" i="1" s="1"/>
  <c r="W176" i="1" s="1"/>
  <c r="H175" i="1"/>
  <c r="Z546" i="1" l="1"/>
  <c r="J176" i="1" s="1"/>
  <c r="AD546" i="1"/>
  <c r="M176" i="1"/>
  <c r="P176" i="1" l="1"/>
  <c r="N176" i="1"/>
  <c r="AE546" i="1"/>
  <c r="AC547" i="1" s="1"/>
  <c r="S176" i="1" l="1"/>
  <c r="AU546" i="1"/>
  <c r="Q176" i="1"/>
  <c r="O176" i="1"/>
  <c r="AA176" i="1" s="1"/>
  <c r="Z176" i="1"/>
  <c r="AA547" i="1"/>
  <c r="K177" i="1" s="1"/>
  <c r="W177" i="1" s="1"/>
  <c r="H176" i="1"/>
  <c r="Z547" i="1" l="1"/>
  <c r="J177" i="1" s="1"/>
  <c r="AD547" i="1"/>
  <c r="M177" i="1"/>
  <c r="P177" i="1" l="1"/>
  <c r="N177" i="1"/>
  <c r="AE547" i="1"/>
  <c r="AC548" i="1" s="1"/>
  <c r="Q177" i="1" l="1"/>
  <c r="AU547" i="1"/>
  <c r="S177" i="1"/>
  <c r="O177" i="1"/>
  <c r="AA177" i="1" s="1"/>
  <c r="Z177" i="1"/>
  <c r="AA548" i="1"/>
  <c r="K178" i="1" s="1"/>
  <c r="W178" i="1" s="1"/>
  <c r="H177" i="1"/>
  <c r="Z548" i="1" l="1"/>
  <c r="J178" i="1" s="1"/>
  <c r="AD548" i="1"/>
  <c r="M178" i="1"/>
  <c r="P178" i="1" l="1"/>
  <c r="N178" i="1"/>
  <c r="AE548" i="1"/>
  <c r="AC549" i="1" s="1"/>
  <c r="Q178" i="1" l="1"/>
  <c r="S178" i="1"/>
  <c r="AU548" i="1"/>
  <c r="O178" i="1"/>
  <c r="AA178" i="1" s="1"/>
  <c r="Z178" i="1"/>
  <c r="AA549" i="1"/>
  <c r="Z549" i="1" s="1"/>
  <c r="J179" i="1" s="1"/>
  <c r="H178" i="1"/>
  <c r="P179" i="1" l="1"/>
  <c r="Q179" i="1" s="1"/>
  <c r="K179" i="1"/>
  <c r="W179" i="1" s="1"/>
  <c r="AD549" i="1"/>
  <c r="M179" i="1"/>
  <c r="S179" i="1" l="1"/>
  <c r="AU549" i="1"/>
  <c r="N179" i="1"/>
  <c r="AE549" i="1"/>
  <c r="AC550" i="1" s="1"/>
  <c r="O179" i="1" l="1"/>
  <c r="AA179" i="1" s="1"/>
  <c r="Z179" i="1"/>
  <c r="AA550" i="1"/>
  <c r="K180" i="1" s="1"/>
  <c r="W180" i="1" s="1"/>
  <c r="H179" i="1"/>
  <c r="Z550" i="1" l="1"/>
  <c r="J180" i="1" s="1"/>
  <c r="AD550" i="1"/>
  <c r="M180" i="1"/>
  <c r="P180" i="1" l="1"/>
  <c r="N180" i="1"/>
  <c r="AE550" i="1"/>
  <c r="AC551" i="1" s="1"/>
  <c r="Q180" i="1" l="1"/>
  <c r="S180" i="1"/>
  <c r="AU550" i="1"/>
  <c r="O180" i="1"/>
  <c r="AA180" i="1" s="1"/>
  <c r="Z180" i="1"/>
  <c r="AA551" i="1"/>
  <c r="K181" i="1" s="1"/>
  <c r="W181" i="1" s="1"/>
  <c r="H180" i="1"/>
  <c r="Z551" i="1" l="1"/>
  <c r="J181" i="1" s="1"/>
  <c r="AD551" i="1"/>
  <c r="M181" i="1"/>
  <c r="P181" i="1" l="1"/>
  <c r="N181" i="1"/>
  <c r="AE551" i="1"/>
  <c r="AC552" i="1" s="1"/>
  <c r="Q181" i="1" l="1"/>
  <c r="S181" i="1"/>
  <c r="AU551" i="1"/>
  <c r="O181" i="1"/>
  <c r="AA181" i="1" s="1"/>
  <c r="Z181" i="1"/>
  <c r="AA552" i="1"/>
  <c r="K182" i="1" s="1"/>
  <c r="W182" i="1" s="1"/>
  <c r="H181" i="1"/>
  <c r="Z552" i="1" l="1"/>
  <c r="J182" i="1" s="1"/>
  <c r="AD552" i="1"/>
  <c r="M182" i="1"/>
  <c r="P182" i="1" l="1"/>
  <c r="N182" i="1"/>
  <c r="AE552" i="1"/>
  <c r="AC553" i="1" s="1"/>
  <c r="Q182" i="1" l="1"/>
  <c r="S182" i="1"/>
  <c r="AU552" i="1"/>
  <c r="O182" i="1"/>
  <c r="AA182" i="1" s="1"/>
  <c r="Z182" i="1"/>
  <c r="AA553" i="1"/>
  <c r="Z553" i="1" s="1"/>
  <c r="J183" i="1" s="1"/>
  <c r="H182" i="1"/>
  <c r="P183" i="1" l="1"/>
  <c r="K183" i="1"/>
  <c r="W183" i="1" s="1"/>
  <c r="AD553" i="1"/>
  <c r="M183" i="1"/>
  <c r="Q183" i="1" l="1"/>
  <c r="AU553" i="1"/>
  <c r="S183" i="1"/>
  <c r="N183" i="1"/>
  <c r="AE553" i="1"/>
  <c r="AC554" i="1" s="1"/>
  <c r="O183" i="1" l="1"/>
  <c r="AA183" i="1" s="1"/>
  <c r="Z183" i="1"/>
  <c r="AA554" i="1"/>
  <c r="Z554" i="1" s="1"/>
  <c r="J184" i="1" s="1"/>
  <c r="H183" i="1"/>
  <c r="P184" i="1" l="1"/>
  <c r="K184" i="1"/>
  <c r="W184" i="1" s="1"/>
  <c r="AD554" i="1"/>
  <c r="M184" i="1"/>
  <c r="Q184" i="1" l="1"/>
  <c r="S184" i="1"/>
  <c r="AU554" i="1"/>
  <c r="N184" i="1"/>
  <c r="AE554" i="1"/>
  <c r="AC555" i="1" s="1"/>
  <c r="O184" i="1" l="1"/>
  <c r="AA184" i="1" s="1"/>
  <c r="Z184" i="1"/>
  <c r="AA555" i="1"/>
  <c r="K185" i="1" s="1"/>
  <c r="W185" i="1" s="1"/>
  <c r="H184" i="1"/>
  <c r="Z555" i="1" l="1"/>
  <c r="J185" i="1" s="1"/>
  <c r="AD555" i="1"/>
  <c r="M185" i="1"/>
  <c r="P185" i="1" l="1"/>
  <c r="N185" i="1"/>
  <c r="AE555" i="1"/>
  <c r="AC556" i="1" s="1"/>
  <c r="Q185" i="1" l="1"/>
  <c r="S185" i="1"/>
  <c r="AU555" i="1"/>
  <c r="O185" i="1"/>
  <c r="AA185" i="1" s="1"/>
  <c r="Z185" i="1"/>
  <c r="AA556" i="1"/>
  <c r="Z556" i="1" s="1"/>
  <c r="J186" i="1" s="1"/>
  <c r="H185" i="1"/>
  <c r="P186" i="1" l="1"/>
  <c r="K186" i="1"/>
  <c r="W186" i="1" s="1"/>
  <c r="AD556" i="1"/>
  <c r="M186" i="1"/>
  <c r="AU556" i="1" l="1"/>
  <c r="Q186" i="1"/>
  <c r="S186" i="1"/>
  <c r="N186" i="1"/>
  <c r="AE556" i="1"/>
  <c r="AC557" i="1" s="1"/>
  <c r="O186" i="1" l="1"/>
  <c r="AA186" i="1" s="1"/>
  <c r="Z186" i="1"/>
  <c r="AA557" i="1"/>
  <c r="Z557" i="1" s="1"/>
  <c r="J187" i="1" s="1"/>
  <c r="H186" i="1"/>
  <c r="P187" i="1" l="1"/>
  <c r="K187" i="1"/>
  <c r="W187" i="1" s="1"/>
  <c r="AD557" i="1"/>
  <c r="M187" i="1"/>
  <c r="AU557" i="1" l="1"/>
  <c r="S187" i="1"/>
  <c r="Q187" i="1"/>
  <c r="N187" i="1"/>
  <c r="AE557" i="1"/>
  <c r="AC558" i="1" s="1"/>
  <c r="O187" i="1" l="1"/>
  <c r="AA187" i="1" s="1"/>
  <c r="Z187" i="1"/>
  <c r="AA558" i="1"/>
  <c r="K188" i="1" s="1"/>
  <c r="W188" i="1" s="1"/>
  <c r="H187" i="1"/>
  <c r="Z558" i="1" l="1"/>
  <c r="J188" i="1" s="1"/>
  <c r="AD558" i="1"/>
  <c r="M188" i="1"/>
  <c r="P188" i="1" l="1"/>
  <c r="N188" i="1"/>
  <c r="AE558" i="1"/>
  <c r="AC559" i="1" s="1"/>
  <c r="AU558" i="1" l="1"/>
  <c r="S188" i="1"/>
  <c r="Q188" i="1"/>
  <c r="O188" i="1"/>
  <c r="AA188" i="1" s="1"/>
  <c r="Z188" i="1"/>
  <c r="AA559" i="1"/>
  <c r="Z559" i="1" s="1"/>
  <c r="J189" i="1" s="1"/>
  <c r="H188" i="1"/>
  <c r="P189" i="1" l="1"/>
  <c r="K189" i="1"/>
  <c r="W189" i="1" s="1"/>
  <c r="AD559" i="1"/>
  <c r="M189" i="1"/>
  <c r="Q189" i="1" l="1"/>
  <c r="AU559" i="1"/>
  <c r="S189" i="1"/>
  <c r="N189" i="1"/>
  <c r="AE559" i="1"/>
  <c r="AC560" i="1" s="1"/>
  <c r="O189" i="1" l="1"/>
  <c r="AA189" i="1" s="1"/>
  <c r="Z189" i="1"/>
  <c r="AA560" i="1"/>
  <c r="Z560" i="1" s="1"/>
  <c r="J190" i="1" s="1"/>
  <c r="H189" i="1"/>
  <c r="P190" i="1" l="1"/>
  <c r="Q190" i="1" s="1"/>
  <c r="K190" i="1"/>
  <c r="W190" i="1" s="1"/>
  <c r="AD560" i="1"/>
  <c r="M190" i="1"/>
  <c r="S190" i="1" l="1"/>
  <c r="AU560" i="1"/>
  <c r="N190" i="1"/>
  <c r="AE560" i="1"/>
  <c r="AC561" i="1" s="1"/>
  <c r="O190" i="1" l="1"/>
  <c r="AA190" i="1" s="1"/>
  <c r="Z190" i="1"/>
  <c r="AA561" i="1"/>
  <c r="H190" i="1"/>
  <c r="M191" i="1" l="1"/>
  <c r="K191" i="1" l="1"/>
  <c r="W191" i="1" s="1"/>
  <c r="AD561" i="1"/>
  <c r="N191" i="1" s="1"/>
  <c r="Z191" i="1" s="1"/>
  <c r="AB742" i="1"/>
  <c r="AE561" i="1" l="1"/>
  <c r="O191" i="1"/>
  <c r="AA191" i="1" s="1"/>
  <c r="L191" i="1"/>
  <c r="Z561" i="1"/>
  <c r="AC562" i="1" l="1"/>
  <c r="AD562" i="1" s="1"/>
  <c r="AA562" i="1"/>
  <c r="K192" i="1" s="1"/>
  <c r="W192" i="1" s="1"/>
  <c r="J191" i="1"/>
  <c r="H191" i="1"/>
  <c r="P191" i="1" l="1"/>
  <c r="Z562" i="1"/>
  <c r="J192" i="1" s="1"/>
  <c r="M192" i="1"/>
  <c r="N192" i="1"/>
  <c r="Z192" i="1" s="1"/>
  <c r="AE562" i="1"/>
  <c r="AC563" i="1" s="1"/>
  <c r="S191" i="1" l="1"/>
  <c r="AU561" i="1"/>
  <c r="Q191" i="1"/>
  <c r="P192" i="1"/>
  <c r="AA563" i="1"/>
  <c r="H192" i="1"/>
  <c r="O192" i="1"/>
  <c r="AA192" i="1" s="1"/>
  <c r="Q192" i="1" l="1"/>
  <c r="AU562" i="1"/>
  <c r="S192" i="1"/>
  <c r="K193" i="1"/>
  <c r="W193" i="1" s="1"/>
  <c r="Z563" i="1"/>
  <c r="AD563" i="1"/>
  <c r="M193" i="1"/>
  <c r="N193" i="1" l="1"/>
  <c r="Z193" i="1" s="1"/>
  <c r="AE563" i="1"/>
  <c r="AC564" i="1" s="1"/>
  <c r="J193" i="1"/>
  <c r="AA564" i="1" l="1"/>
  <c r="P193" i="1"/>
  <c r="H193" i="1"/>
  <c r="O193" i="1"/>
  <c r="AA193" i="1" s="1"/>
  <c r="Q193" i="1" l="1"/>
  <c r="AD564" i="1"/>
  <c r="M194" i="1"/>
  <c r="Z564" i="1"/>
  <c r="K194" i="1"/>
  <c r="W194" i="1" s="1"/>
  <c r="S193" i="1"/>
  <c r="AU563" i="1"/>
  <c r="J194" i="1" l="1"/>
  <c r="N194" i="1"/>
  <c r="Z194" i="1" s="1"/>
  <c r="AE564" i="1"/>
  <c r="AC565" i="1" s="1"/>
  <c r="AA565" i="1" l="1"/>
  <c r="H194" i="1"/>
  <c r="O194" i="1"/>
  <c r="AA194" i="1" s="1"/>
  <c r="P194" i="1"/>
  <c r="Q194" i="1" l="1"/>
  <c r="Z565" i="1"/>
  <c r="K195" i="1"/>
  <c r="W195" i="1" s="1"/>
  <c r="S194" i="1"/>
  <c r="AU564" i="1"/>
  <c r="AD565" i="1"/>
  <c r="M195" i="1"/>
  <c r="J195" i="1" l="1"/>
  <c r="N195" i="1"/>
  <c r="Z195" i="1" s="1"/>
  <c r="AE565" i="1"/>
  <c r="AC566" i="1" s="1"/>
  <c r="AA566" i="1" l="1"/>
  <c r="H195" i="1"/>
  <c r="O195" i="1"/>
  <c r="AA195" i="1" s="1"/>
  <c r="P195" i="1"/>
  <c r="Q195" i="1" l="1"/>
  <c r="S195" i="1"/>
  <c r="AU565" i="1"/>
  <c r="K196" i="1"/>
  <c r="W196" i="1" s="1"/>
  <c r="Z566" i="1"/>
  <c r="AD566" i="1"/>
  <c r="M196" i="1"/>
  <c r="J196" i="1" l="1"/>
  <c r="N196" i="1"/>
  <c r="Z196" i="1" s="1"/>
  <c r="AE566" i="1"/>
  <c r="AC567" i="1" s="1"/>
  <c r="AA567" i="1" l="1"/>
  <c r="H196" i="1"/>
  <c r="O196" i="1"/>
  <c r="AA196" i="1" s="1"/>
  <c r="P196" i="1"/>
  <c r="Q196" i="1" l="1"/>
  <c r="AU566" i="1"/>
  <c r="S196" i="1"/>
  <c r="K197" i="1"/>
  <c r="W197" i="1" s="1"/>
  <c r="Z567" i="1"/>
  <c r="J197" i="1" s="1"/>
  <c r="AD567" i="1"/>
  <c r="M197" i="1"/>
  <c r="P197" i="1" l="1"/>
  <c r="N197" i="1"/>
  <c r="AE567" i="1"/>
  <c r="AC568" i="1" s="1"/>
  <c r="Q197" i="1" l="1"/>
  <c r="AU567" i="1"/>
  <c r="S197" i="1"/>
  <c r="O197" i="1"/>
  <c r="AA197" i="1" s="1"/>
  <c r="Z197" i="1"/>
  <c r="AA568" i="1"/>
  <c r="H197" i="1"/>
  <c r="Z568" i="1" l="1"/>
  <c r="J198" i="1" s="1"/>
  <c r="K198" i="1"/>
  <c r="W198" i="1" s="1"/>
  <c r="AD568" i="1"/>
  <c r="M198" i="1"/>
  <c r="P198" i="1" l="1"/>
  <c r="N198" i="1"/>
  <c r="AE568" i="1"/>
  <c r="AC569" i="1" s="1"/>
  <c r="Q198" i="1" l="1"/>
  <c r="S198" i="1"/>
  <c r="AU568" i="1"/>
  <c r="O198" i="1"/>
  <c r="AA198" i="1" s="1"/>
  <c r="Z198" i="1"/>
  <c r="AA569" i="1"/>
  <c r="H198" i="1"/>
  <c r="K199" i="1" l="1"/>
  <c r="W199" i="1" s="1"/>
  <c r="Z569" i="1"/>
  <c r="J199" i="1" s="1"/>
  <c r="AD569" i="1"/>
  <c r="M199" i="1"/>
  <c r="P199" i="1" l="1"/>
  <c r="AU569" i="1" s="1"/>
  <c r="N199" i="1"/>
  <c r="AE569" i="1"/>
  <c r="AC570" i="1" s="1"/>
  <c r="Q199" i="1" l="1"/>
  <c r="S199" i="1"/>
  <c r="O199" i="1"/>
  <c r="AA199" i="1" s="1"/>
  <c r="Z199" i="1"/>
  <c r="AA570" i="1"/>
  <c r="H199" i="1"/>
  <c r="Z570" i="1" l="1"/>
  <c r="J200" i="1" s="1"/>
  <c r="K200" i="1"/>
  <c r="W200" i="1" s="1"/>
  <c r="AD570" i="1"/>
  <c r="M200" i="1"/>
  <c r="P200" i="1" l="1"/>
  <c r="N200" i="1"/>
  <c r="AE570" i="1"/>
  <c r="AC571" i="1" s="1"/>
  <c r="Q200" i="1" l="1"/>
  <c r="S200" i="1"/>
  <c r="AU570" i="1"/>
  <c r="O200" i="1"/>
  <c r="AA200" i="1" s="1"/>
  <c r="Z200" i="1"/>
  <c r="AA571" i="1"/>
  <c r="H200" i="1"/>
  <c r="K201" i="1" l="1"/>
  <c r="W201" i="1" s="1"/>
  <c r="Z571" i="1"/>
  <c r="J201" i="1" s="1"/>
  <c r="AD571" i="1"/>
  <c r="M201" i="1"/>
  <c r="P201" i="1" l="1"/>
  <c r="N201" i="1"/>
  <c r="AE571" i="1"/>
  <c r="AC572" i="1" s="1"/>
  <c r="Q201" i="1" l="1"/>
  <c r="AU571" i="1"/>
  <c r="S201" i="1"/>
  <c r="O201" i="1"/>
  <c r="AA201" i="1" s="1"/>
  <c r="Z201" i="1"/>
  <c r="AA572" i="1"/>
  <c r="H201" i="1"/>
  <c r="K202" i="1" l="1"/>
  <c r="W202" i="1" s="1"/>
  <c r="Z572" i="1"/>
  <c r="J202" i="1" s="1"/>
  <c r="AD572" i="1"/>
  <c r="M202" i="1"/>
  <c r="P202" i="1" l="1"/>
  <c r="S202" i="1" s="1"/>
  <c r="N202" i="1"/>
  <c r="AE572" i="1"/>
  <c r="AC573" i="1" s="1"/>
  <c r="Q202" i="1" l="1"/>
  <c r="AU572" i="1"/>
  <c r="O202" i="1"/>
  <c r="AA202" i="1" s="1"/>
  <c r="Z202" i="1"/>
  <c r="AA573" i="1"/>
  <c r="H202" i="1"/>
  <c r="K203" i="1" l="1"/>
  <c r="W203" i="1" s="1"/>
  <c r="Z573" i="1"/>
  <c r="J203" i="1" s="1"/>
  <c r="AD573" i="1"/>
  <c r="M203" i="1"/>
  <c r="P203" i="1" l="1"/>
  <c r="N203" i="1"/>
  <c r="AE573" i="1"/>
  <c r="AC574" i="1" s="1"/>
  <c r="Q203" i="1" l="1"/>
  <c r="S203" i="1"/>
  <c r="AU573" i="1"/>
  <c r="O203" i="1"/>
  <c r="AA203" i="1" s="1"/>
  <c r="Z203" i="1"/>
  <c r="AA574" i="1"/>
  <c r="H203" i="1"/>
  <c r="K204" i="1" l="1"/>
  <c r="W204" i="1" s="1"/>
  <c r="Z574" i="1"/>
  <c r="J204" i="1" s="1"/>
  <c r="AD574" i="1"/>
  <c r="M204" i="1"/>
  <c r="P204" i="1" l="1"/>
  <c r="N204" i="1"/>
  <c r="AE574" i="1"/>
  <c r="AC575" i="1" s="1"/>
  <c r="Q204" i="1" l="1"/>
  <c r="S204" i="1"/>
  <c r="AU574" i="1"/>
  <c r="O204" i="1"/>
  <c r="AA204" i="1" s="1"/>
  <c r="Z204" i="1"/>
  <c r="AA575" i="1"/>
  <c r="H204" i="1"/>
  <c r="K205" i="1" l="1"/>
  <c r="W205" i="1" s="1"/>
  <c r="Z575" i="1"/>
  <c r="J205" i="1" s="1"/>
  <c r="AD575" i="1"/>
  <c r="M205" i="1"/>
  <c r="P205" i="1" l="1"/>
  <c r="N205" i="1"/>
  <c r="AE575" i="1"/>
  <c r="AC576" i="1" s="1"/>
  <c r="Q205" i="1" l="1"/>
  <c r="S205" i="1"/>
  <c r="AU575" i="1"/>
  <c r="O205" i="1"/>
  <c r="AA205" i="1" s="1"/>
  <c r="Z205" i="1"/>
  <c r="AA576" i="1"/>
  <c r="H205" i="1"/>
  <c r="K206" i="1" l="1"/>
  <c r="W206" i="1" s="1"/>
  <c r="Z576" i="1"/>
  <c r="J206" i="1" s="1"/>
  <c r="AD576" i="1"/>
  <c r="M206" i="1"/>
  <c r="P206" i="1" l="1"/>
  <c r="N206" i="1"/>
  <c r="AE576" i="1"/>
  <c r="AC577" i="1" s="1"/>
  <c r="Q206" i="1" l="1"/>
  <c r="AU576" i="1"/>
  <c r="S206" i="1"/>
  <c r="O206" i="1"/>
  <c r="AA206" i="1" s="1"/>
  <c r="Z206" i="1"/>
  <c r="AA577" i="1"/>
  <c r="H206" i="1"/>
  <c r="K207" i="1" l="1"/>
  <c r="W207" i="1" s="1"/>
  <c r="Z577" i="1"/>
  <c r="J207" i="1" s="1"/>
  <c r="AD577" i="1"/>
  <c r="M207" i="1"/>
  <c r="P207" i="1" l="1"/>
  <c r="N207" i="1"/>
  <c r="AE577" i="1"/>
  <c r="AC578" i="1" s="1"/>
  <c r="Q207" i="1" l="1"/>
  <c r="AU577" i="1"/>
  <c r="S207" i="1"/>
  <c r="O207" i="1"/>
  <c r="AA207" i="1" s="1"/>
  <c r="Z207" i="1"/>
  <c r="AA578" i="1"/>
  <c r="H207" i="1"/>
  <c r="K208" i="1" l="1"/>
  <c r="W208" i="1" s="1"/>
  <c r="Z578" i="1"/>
  <c r="J208" i="1" s="1"/>
  <c r="AD578" i="1"/>
  <c r="M208" i="1"/>
  <c r="P208" i="1" l="1"/>
  <c r="AU578" i="1" s="1"/>
  <c r="N208" i="1"/>
  <c r="AE578" i="1"/>
  <c r="AC579" i="1" s="1"/>
  <c r="Q208" i="1" l="1"/>
  <c r="S208" i="1"/>
  <c r="O208" i="1"/>
  <c r="AA208" i="1" s="1"/>
  <c r="Z208" i="1"/>
  <c r="AA579" i="1"/>
  <c r="H208" i="1"/>
  <c r="K209" i="1" l="1"/>
  <c r="W209" i="1" s="1"/>
  <c r="Z579" i="1"/>
  <c r="J209" i="1" s="1"/>
  <c r="AD579" i="1"/>
  <c r="M209" i="1"/>
  <c r="P209" i="1" l="1"/>
  <c r="N209" i="1"/>
  <c r="AE579" i="1"/>
  <c r="AC580" i="1" s="1"/>
  <c r="Q209" i="1" l="1"/>
  <c r="AU579" i="1"/>
  <c r="S209" i="1"/>
  <c r="O209" i="1"/>
  <c r="AA209" i="1" s="1"/>
  <c r="Z209" i="1"/>
  <c r="AA580" i="1"/>
  <c r="H209" i="1"/>
  <c r="Z580" i="1" l="1"/>
  <c r="J210" i="1" s="1"/>
  <c r="K210" i="1"/>
  <c r="W210" i="1" s="1"/>
  <c r="AD580" i="1"/>
  <c r="M210" i="1"/>
  <c r="P210" i="1" l="1"/>
  <c r="N210" i="1"/>
  <c r="AE580" i="1"/>
  <c r="AC581" i="1" s="1"/>
  <c r="Q210" i="1" l="1"/>
  <c r="AU580" i="1"/>
  <c r="S210" i="1"/>
  <c r="O210" i="1"/>
  <c r="AA210" i="1" s="1"/>
  <c r="Z210" i="1"/>
  <c r="AA581" i="1"/>
  <c r="H210" i="1"/>
  <c r="K211" i="1" l="1"/>
  <c r="W211" i="1" s="1"/>
  <c r="Z581" i="1"/>
  <c r="J211" i="1" s="1"/>
  <c r="AD581" i="1"/>
  <c r="M211" i="1"/>
  <c r="P211" i="1" l="1"/>
  <c r="N211" i="1"/>
  <c r="AE581" i="1"/>
  <c r="AC582" i="1" s="1"/>
  <c r="Q211" i="1" l="1"/>
  <c r="S211" i="1"/>
  <c r="AU581" i="1"/>
  <c r="O211" i="1"/>
  <c r="AA211" i="1" s="1"/>
  <c r="Z211" i="1"/>
  <c r="AA582" i="1"/>
  <c r="H211" i="1"/>
  <c r="K212" i="1" l="1"/>
  <c r="W212" i="1" s="1"/>
  <c r="Z582" i="1"/>
  <c r="J212" i="1" s="1"/>
  <c r="AD582" i="1"/>
  <c r="M212" i="1"/>
  <c r="P212" i="1" l="1"/>
  <c r="N212" i="1"/>
  <c r="AE582" i="1"/>
  <c r="AC583" i="1" s="1"/>
  <c r="Q212" i="1" l="1"/>
  <c r="AU582" i="1"/>
  <c r="S212" i="1"/>
  <c r="O212" i="1"/>
  <c r="AA212" i="1" s="1"/>
  <c r="Z212" i="1"/>
  <c r="AA583" i="1"/>
  <c r="H212" i="1"/>
  <c r="K213" i="1" l="1"/>
  <c r="W213" i="1" s="1"/>
  <c r="Z583" i="1"/>
  <c r="J213" i="1" s="1"/>
  <c r="AD583" i="1"/>
  <c r="M213" i="1"/>
  <c r="P213" i="1" l="1"/>
  <c r="N213" i="1"/>
  <c r="AE583" i="1"/>
  <c r="AC584" i="1" s="1"/>
  <c r="Q213" i="1" l="1"/>
  <c r="AU583" i="1"/>
  <c r="S213" i="1"/>
  <c r="O213" i="1"/>
  <c r="AA213" i="1" s="1"/>
  <c r="Z213" i="1"/>
  <c r="AA584" i="1"/>
  <c r="H213" i="1"/>
  <c r="Z584" i="1" l="1"/>
  <c r="J214" i="1" s="1"/>
  <c r="K214" i="1"/>
  <c r="W214" i="1" s="1"/>
  <c r="AD584" i="1"/>
  <c r="M214" i="1"/>
  <c r="P214" i="1" l="1"/>
  <c r="AU584" i="1" s="1"/>
  <c r="N214" i="1"/>
  <c r="AE584" i="1"/>
  <c r="AC585" i="1" s="1"/>
  <c r="S214" i="1" l="1"/>
  <c r="Q214" i="1"/>
  <c r="O214" i="1"/>
  <c r="AA214" i="1" s="1"/>
  <c r="Z214" i="1"/>
  <c r="AA585" i="1"/>
  <c r="H214" i="1"/>
  <c r="K215" i="1" l="1"/>
  <c r="W215" i="1" s="1"/>
  <c r="Z585" i="1"/>
  <c r="J215" i="1" s="1"/>
  <c r="AD585" i="1"/>
  <c r="M215" i="1"/>
  <c r="P215" i="1" l="1"/>
  <c r="N215" i="1"/>
  <c r="AE585" i="1"/>
  <c r="AC586" i="1" s="1"/>
  <c r="Q215" i="1" l="1"/>
  <c r="S215" i="1"/>
  <c r="AU585" i="1"/>
  <c r="O215" i="1"/>
  <c r="AA215" i="1" s="1"/>
  <c r="Z215" i="1"/>
  <c r="AA586" i="1"/>
  <c r="H215" i="1"/>
  <c r="K216" i="1" l="1"/>
  <c r="W216" i="1" s="1"/>
  <c r="Z586" i="1"/>
  <c r="J216" i="1" s="1"/>
  <c r="AD586" i="1"/>
  <c r="M216" i="1"/>
  <c r="P216" i="1" l="1"/>
  <c r="N216" i="1"/>
  <c r="AE586" i="1"/>
  <c r="AC587" i="1" s="1"/>
  <c r="Q216" i="1" l="1"/>
  <c r="S216" i="1"/>
  <c r="AU586" i="1"/>
  <c r="O216" i="1"/>
  <c r="AA216" i="1" s="1"/>
  <c r="Z216" i="1"/>
  <c r="AA587" i="1"/>
  <c r="H216" i="1"/>
  <c r="Z587" i="1" l="1"/>
  <c r="J217" i="1" s="1"/>
  <c r="K217" i="1"/>
  <c r="W217" i="1" s="1"/>
  <c r="AD587" i="1"/>
  <c r="M217" i="1"/>
  <c r="P217" i="1" l="1"/>
  <c r="N217" i="1"/>
  <c r="AE587" i="1"/>
  <c r="AC588" i="1" s="1"/>
  <c r="Q217" i="1" l="1"/>
  <c r="S217" i="1"/>
  <c r="AU587" i="1"/>
  <c r="O217" i="1"/>
  <c r="AA217" i="1" s="1"/>
  <c r="Z217" i="1"/>
  <c r="AA588" i="1"/>
  <c r="H217" i="1"/>
  <c r="K218" i="1" l="1"/>
  <c r="W218" i="1" s="1"/>
  <c r="Z588" i="1"/>
  <c r="J218" i="1" s="1"/>
  <c r="AD588" i="1"/>
  <c r="M218" i="1"/>
  <c r="P218" i="1" l="1"/>
  <c r="N218" i="1"/>
  <c r="AE588" i="1"/>
  <c r="AC589" i="1" s="1"/>
  <c r="Q218" i="1" l="1"/>
  <c r="AU588" i="1"/>
  <c r="S218" i="1"/>
  <c r="O218" i="1"/>
  <c r="AA218" i="1" s="1"/>
  <c r="Z218" i="1"/>
  <c r="AA589" i="1"/>
  <c r="H218" i="1"/>
  <c r="K219" i="1" l="1"/>
  <c r="W219" i="1" s="1"/>
  <c r="Z589" i="1"/>
  <c r="J219" i="1" s="1"/>
  <c r="AD589" i="1"/>
  <c r="M219" i="1"/>
  <c r="P219" i="1" l="1"/>
  <c r="S219" i="1" s="1"/>
  <c r="N219" i="1"/>
  <c r="AE589" i="1"/>
  <c r="AC590" i="1" s="1"/>
  <c r="AU589" i="1" l="1"/>
  <c r="Q219" i="1"/>
  <c r="O219" i="1"/>
  <c r="AA219" i="1" s="1"/>
  <c r="Z219" i="1"/>
  <c r="AA590" i="1"/>
  <c r="H219" i="1"/>
  <c r="Z590" i="1" l="1"/>
  <c r="J220" i="1" s="1"/>
  <c r="K220" i="1"/>
  <c r="W220" i="1" s="1"/>
  <c r="AD590" i="1"/>
  <c r="M220" i="1"/>
  <c r="P220" i="1" l="1"/>
  <c r="N220" i="1"/>
  <c r="AE590" i="1"/>
  <c r="AC591" i="1" s="1"/>
  <c r="Q220" i="1" l="1"/>
  <c r="AU590" i="1"/>
  <c r="S220" i="1"/>
  <c r="O220" i="1"/>
  <c r="AA220" i="1" s="1"/>
  <c r="Z220" i="1"/>
  <c r="AA591" i="1"/>
  <c r="H220" i="1"/>
  <c r="K221" i="1" l="1"/>
  <c r="W221" i="1" s="1"/>
  <c r="Z591" i="1"/>
  <c r="J221" i="1" s="1"/>
  <c r="AD591" i="1"/>
  <c r="M221" i="1"/>
  <c r="P221" i="1" l="1"/>
  <c r="N221" i="1"/>
  <c r="AE591" i="1"/>
  <c r="AC592" i="1" s="1"/>
  <c r="Q221" i="1" l="1"/>
  <c r="AU591" i="1"/>
  <c r="S221" i="1"/>
  <c r="O221" i="1"/>
  <c r="AA221" i="1" s="1"/>
  <c r="Z221" i="1"/>
  <c r="AA592" i="1"/>
  <c r="H221" i="1"/>
  <c r="Z592" i="1" l="1"/>
  <c r="J222" i="1" s="1"/>
  <c r="K222" i="1"/>
  <c r="W222" i="1" s="1"/>
  <c r="AD592" i="1"/>
  <c r="M222" i="1"/>
  <c r="P222" i="1" l="1"/>
  <c r="N222" i="1"/>
  <c r="AE592" i="1"/>
  <c r="AC593" i="1" s="1"/>
  <c r="Q222" i="1" l="1"/>
  <c r="AU592" i="1"/>
  <c r="S222" i="1"/>
  <c r="O222" i="1"/>
  <c r="AA222" i="1" s="1"/>
  <c r="Z222" i="1"/>
  <c r="AA593" i="1"/>
  <c r="H222" i="1"/>
  <c r="K223" i="1" l="1"/>
  <c r="W223" i="1" s="1"/>
  <c r="Z593" i="1"/>
  <c r="J223" i="1" s="1"/>
  <c r="AD593" i="1"/>
  <c r="M223" i="1"/>
  <c r="P223" i="1" l="1"/>
  <c r="N223" i="1"/>
  <c r="AE593" i="1"/>
  <c r="AC594" i="1" s="1"/>
  <c r="Q223" i="1" l="1"/>
  <c r="AU593" i="1"/>
  <c r="S223" i="1"/>
  <c r="O223" i="1"/>
  <c r="AA223" i="1" s="1"/>
  <c r="Z223" i="1"/>
  <c r="AA594" i="1"/>
  <c r="H223" i="1"/>
  <c r="K224" i="1" l="1"/>
  <c r="W224" i="1" s="1"/>
  <c r="Z594" i="1"/>
  <c r="J224" i="1" s="1"/>
  <c r="AD594" i="1"/>
  <c r="M224" i="1"/>
  <c r="P224" i="1" l="1"/>
  <c r="N224" i="1"/>
  <c r="AE594" i="1"/>
  <c r="AC595" i="1" s="1"/>
  <c r="Q224" i="1" l="1"/>
  <c r="AU594" i="1"/>
  <c r="S224" i="1"/>
  <c r="O224" i="1"/>
  <c r="AA224" i="1" s="1"/>
  <c r="Z224" i="1"/>
  <c r="AA595" i="1"/>
  <c r="H224" i="1"/>
  <c r="K225" i="1" l="1"/>
  <c r="W225" i="1" s="1"/>
  <c r="Z595" i="1"/>
  <c r="J225" i="1" s="1"/>
  <c r="AD595" i="1"/>
  <c r="M225" i="1"/>
  <c r="P225" i="1" l="1"/>
  <c r="S225" i="1" s="1"/>
  <c r="N225" i="1"/>
  <c r="AE595" i="1"/>
  <c r="AC596" i="1" s="1"/>
  <c r="Q225" i="1" l="1"/>
  <c r="AU595" i="1"/>
  <c r="O225" i="1"/>
  <c r="AA225" i="1" s="1"/>
  <c r="Z225" i="1"/>
  <c r="AA596" i="1"/>
  <c r="H225" i="1"/>
  <c r="K226" i="1" l="1"/>
  <c r="W226" i="1" s="1"/>
  <c r="Z596" i="1"/>
  <c r="J226" i="1" s="1"/>
  <c r="AD596" i="1"/>
  <c r="M226" i="1"/>
  <c r="P226" i="1" l="1"/>
  <c r="N226" i="1"/>
  <c r="AE596" i="1"/>
  <c r="AC597" i="1" s="1"/>
  <c r="Q226" i="1" l="1"/>
  <c r="S226" i="1"/>
  <c r="AU596" i="1"/>
  <c r="O226" i="1"/>
  <c r="AA226" i="1" s="1"/>
  <c r="Z226" i="1"/>
  <c r="AA597" i="1"/>
  <c r="H226" i="1"/>
  <c r="Z597" i="1" l="1"/>
  <c r="J227" i="1" s="1"/>
  <c r="K227" i="1"/>
  <c r="W227" i="1" s="1"/>
  <c r="AD597" i="1"/>
  <c r="M227" i="1"/>
  <c r="P227" i="1" l="1"/>
  <c r="N227" i="1"/>
  <c r="AE597" i="1"/>
  <c r="AC598" i="1" s="1"/>
  <c r="Q227" i="1" l="1"/>
  <c r="AU597" i="1"/>
  <c r="S227" i="1"/>
  <c r="O227" i="1"/>
  <c r="AA227" i="1" s="1"/>
  <c r="Z227" i="1"/>
  <c r="AA598" i="1"/>
  <c r="H227" i="1"/>
  <c r="Z598" i="1" l="1"/>
  <c r="J228" i="1" s="1"/>
  <c r="K228" i="1"/>
  <c r="W228" i="1" s="1"/>
  <c r="AD598" i="1"/>
  <c r="M228" i="1"/>
  <c r="P228" i="1" l="1"/>
  <c r="AU598" i="1" s="1"/>
  <c r="N228" i="1"/>
  <c r="AE598" i="1"/>
  <c r="AC599" i="1" s="1"/>
  <c r="S228" i="1" l="1"/>
  <c r="Q228" i="1"/>
  <c r="O228" i="1"/>
  <c r="AA228" i="1" s="1"/>
  <c r="Z228" i="1"/>
  <c r="AA599" i="1"/>
  <c r="H228" i="1"/>
  <c r="K229" i="1" l="1"/>
  <c r="W229" i="1" s="1"/>
  <c r="Z599" i="1"/>
  <c r="J229" i="1" s="1"/>
  <c r="AD599" i="1"/>
  <c r="M229" i="1"/>
  <c r="P229" i="1" l="1"/>
  <c r="N229" i="1"/>
  <c r="AE599" i="1"/>
  <c r="AC600" i="1" s="1"/>
  <c r="Q229" i="1" l="1"/>
  <c r="AU599" i="1"/>
  <c r="S229" i="1"/>
  <c r="O229" i="1"/>
  <c r="AA229" i="1" s="1"/>
  <c r="Z229" i="1"/>
  <c r="AA600" i="1"/>
  <c r="H229" i="1"/>
  <c r="Z600" i="1" l="1"/>
  <c r="J230" i="1" s="1"/>
  <c r="K230" i="1"/>
  <c r="W230" i="1" s="1"/>
  <c r="AD600" i="1"/>
  <c r="M230" i="1"/>
  <c r="P230" i="1" l="1"/>
  <c r="S230" i="1" s="1"/>
  <c r="N230" i="1"/>
  <c r="AE600" i="1"/>
  <c r="AC601" i="1" s="1"/>
  <c r="AU600" i="1" l="1"/>
  <c r="Q230" i="1"/>
  <c r="O230" i="1"/>
  <c r="AA230" i="1" s="1"/>
  <c r="Z230" i="1"/>
  <c r="AA601" i="1"/>
  <c r="H230" i="1"/>
  <c r="Z601" i="1" l="1"/>
  <c r="J231" i="1" s="1"/>
  <c r="K231" i="1"/>
  <c r="W231" i="1" s="1"/>
  <c r="AD601" i="1"/>
  <c r="M231" i="1"/>
  <c r="P231" i="1" l="1"/>
  <c r="N231" i="1"/>
  <c r="AE601" i="1"/>
  <c r="AC602" i="1" s="1"/>
  <c r="Q231" i="1" l="1"/>
  <c r="AU601" i="1"/>
  <c r="S231" i="1"/>
  <c r="O231" i="1"/>
  <c r="AA231" i="1" s="1"/>
  <c r="Z231" i="1"/>
  <c r="AA602" i="1"/>
  <c r="H231" i="1"/>
  <c r="K232" i="1" l="1"/>
  <c r="W232" i="1" s="1"/>
  <c r="Z602" i="1"/>
  <c r="J232" i="1" s="1"/>
  <c r="AD602" i="1"/>
  <c r="M232" i="1"/>
  <c r="P232" i="1" l="1"/>
  <c r="N232" i="1"/>
  <c r="AE602" i="1"/>
  <c r="AC603" i="1" s="1"/>
  <c r="Q232" i="1" l="1"/>
  <c r="S232" i="1"/>
  <c r="AU602" i="1"/>
  <c r="O232" i="1"/>
  <c r="AA232" i="1" s="1"/>
  <c r="Z232" i="1"/>
  <c r="AA603" i="1"/>
  <c r="H232" i="1"/>
  <c r="K233" i="1" l="1"/>
  <c r="W233" i="1" s="1"/>
  <c r="Z603" i="1"/>
  <c r="J233" i="1" s="1"/>
  <c r="AD603" i="1"/>
  <c r="M233" i="1"/>
  <c r="P233" i="1" l="1"/>
  <c r="S233" i="1" s="1"/>
  <c r="N233" i="1"/>
  <c r="AE603" i="1"/>
  <c r="AC604" i="1" s="1"/>
  <c r="Q233" i="1" l="1"/>
  <c r="AU603" i="1"/>
  <c r="O233" i="1"/>
  <c r="AA233" i="1" s="1"/>
  <c r="Z233" i="1"/>
  <c r="AA604" i="1"/>
  <c r="H233" i="1"/>
  <c r="K234" i="1" l="1"/>
  <c r="W234" i="1" s="1"/>
  <c r="Z604" i="1"/>
  <c r="J234" i="1" s="1"/>
  <c r="AD604" i="1"/>
  <c r="M234" i="1"/>
  <c r="P234" i="1" l="1"/>
  <c r="N234" i="1"/>
  <c r="AE604" i="1"/>
  <c r="AC605" i="1" s="1"/>
  <c r="Q234" i="1" l="1"/>
  <c r="S234" i="1"/>
  <c r="AU604" i="1"/>
  <c r="O234" i="1"/>
  <c r="AA234" i="1" s="1"/>
  <c r="Z234" i="1"/>
  <c r="AA605" i="1"/>
  <c r="H234" i="1"/>
  <c r="Z605" i="1" l="1"/>
  <c r="J235" i="1" s="1"/>
  <c r="K235" i="1"/>
  <c r="W235" i="1" s="1"/>
  <c r="AD605" i="1"/>
  <c r="M235" i="1"/>
  <c r="P235" i="1" l="1"/>
  <c r="N235" i="1"/>
  <c r="AE605" i="1"/>
  <c r="AC606" i="1" s="1"/>
  <c r="Q235" i="1" l="1"/>
  <c r="AU605" i="1"/>
  <c r="S235" i="1"/>
  <c r="O235" i="1"/>
  <c r="AA235" i="1" s="1"/>
  <c r="Z235" i="1"/>
  <c r="AA606" i="1"/>
  <c r="H235" i="1"/>
  <c r="K236" i="1" l="1"/>
  <c r="W236" i="1" s="1"/>
  <c r="Z606" i="1"/>
  <c r="J236" i="1" s="1"/>
  <c r="AD606" i="1"/>
  <c r="M236" i="1"/>
  <c r="P236" i="1" l="1"/>
  <c r="AU606" i="1" s="1"/>
  <c r="N236" i="1"/>
  <c r="AE606" i="1"/>
  <c r="AC607" i="1" s="1"/>
  <c r="S236" i="1" l="1"/>
  <c r="Q236" i="1"/>
  <c r="O236" i="1"/>
  <c r="AA236" i="1" s="1"/>
  <c r="Z236" i="1"/>
  <c r="AA607" i="1"/>
  <c r="H236" i="1"/>
  <c r="Z607" i="1" l="1"/>
  <c r="J237" i="1" s="1"/>
  <c r="K237" i="1"/>
  <c r="W237" i="1" s="1"/>
  <c r="AD607" i="1"/>
  <c r="M237" i="1"/>
  <c r="P237" i="1" l="1"/>
  <c r="N237" i="1"/>
  <c r="AE607" i="1"/>
  <c r="AC608" i="1" s="1"/>
  <c r="Q237" i="1" l="1"/>
  <c r="AU607" i="1"/>
  <c r="S237" i="1"/>
  <c r="O237" i="1"/>
  <c r="AA237" i="1" s="1"/>
  <c r="Z237" i="1"/>
  <c r="AA608" i="1"/>
  <c r="H237" i="1"/>
  <c r="K238" i="1" l="1"/>
  <c r="W238" i="1" s="1"/>
  <c r="Z608" i="1"/>
  <c r="J238" i="1" s="1"/>
  <c r="AD608" i="1"/>
  <c r="M238" i="1"/>
  <c r="P238" i="1" l="1"/>
  <c r="N238" i="1"/>
  <c r="AE608" i="1"/>
  <c r="AC609" i="1" s="1"/>
  <c r="Q238" i="1" l="1"/>
  <c r="S238" i="1"/>
  <c r="AU608" i="1"/>
  <c r="O238" i="1"/>
  <c r="AA238" i="1" s="1"/>
  <c r="Z238" i="1"/>
  <c r="AA609" i="1"/>
  <c r="H238" i="1"/>
  <c r="K239" i="1" l="1"/>
  <c r="W239" i="1" s="1"/>
  <c r="Z609" i="1"/>
  <c r="J239" i="1" s="1"/>
  <c r="AD609" i="1"/>
  <c r="M239" i="1"/>
  <c r="P239" i="1" l="1"/>
  <c r="N239" i="1"/>
  <c r="AE609" i="1"/>
  <c r="AC610" i="1" s="1"/>
  <c r="Q239" i="1" l="1"/>
  <c r="S239" i="1"/>
  <c r="AU609" i="1"/>
  <c r="O239" i="1"/>
  <c r="AA239" i="1" s="1"/>
  <c r="Z239" i="1"/>
  <c r="AA610" i="1"/>
  <c r="H239" i="1"/>
  <c r="K240" i="1" l="1"/>
  <c r="W240" i="1" s="1"/>
  <c r="Z610" i="1"/>
  <c r="J240" i="1" s="1"/>
  <c r="AD610" i="1"/>
  <c r="M240" i="1"/>
  <c r="P240" i="1" l="1"/>
  <c r="AU610" i="1" s="1"/>
  <c r="N240" i="1"/>
  <c r="AE610" i="1"/>
  <c r="AC611" i="1" s="1"/>
  <c r="S240" i="1" l="1"/>
  <c r="Q240" i="1"/>
  <c r="O240" i="1"/>
  <c r="AA240" i="1" s="1"/>
  <c r="Z240" i="1"/>
  <c r="AA611" i="1"/>
  <c r="H240" i="1"/>
  <c r="K241" i="1" l="1"/>
  <c r="W241" i="1" s="1"/>
  <c r="Z611" i="1"/>
  <c r="J241" i="1" s="1"/>
  <c r="AD611" i="1"/>
  <c r="M241" i="1"/>
  <c r="P241" i="1" l="1"/>
  <c r="N241" i="1"/>
  <c r="AE611" i="1"/>
  <c r="AC612" i="1" s="1"/>
  <c r="Q241" i="1" l="1"/>
  <c r="S241" i="1"/>
  <c r="AU611" i="1"/>
  <c r="O241" i="1"/>
  <c r="AA241" i="1" s="1"/>
  <c r="Z241" i="1"/>
  <c r="AA612" i="1"/>
  <c r="H241" i="1"/>
  <c r="Z612" i="1" l="1"/>
  <c r="J242" i="1" s="1"/>
  <c r="K242" i="1"/>
  <c r="W242" i="1" s="1"/>
  <c r="AD612" i="1"/>
  <c r="M242" i="1"/>
  <c r="P242" i="1" l="1"/>
  <c r="N242" i="1"/>
  <c r="AE612" i="1"/>
  <c r="AC613" i="1" s="1"/>
  <c r="Q242" i="1" l="1"/>
  <c r="AU612" i="1"/>
  <c r="S242" i="1"/>
  <c r="O242" i="1"/>
  <c r="AA242" i="1" s="1"/>
  <c r="Z242" i="1"/>
  <c r="AA613" i="1"/>
  <c r="H242" i="1"/>
  <c r="K243" i="1" l="1"/>
  <c r="W243" i="1" s="1"/>
  <c r="Z613" i="1"/>
  <c r="J243" i="1" s="1"/>
  <c r="AD613" i="1"/>
  <c r="M243" i="1"/>
  <c r="P243" i="1" l="1"/>
  <c r="N243" i="1"/>
  <c r="AE613" i="1"/>
  <c r="AC614" i="1" s="1"/>
  <c r="Q243" i="1" l="1"/>
  <c r="AU613" i="1"/>
  <c r="S243" i="1"/>
  <c r="O243" i="1"/>
  <c r="AA243" i="1" s="1"/>
  <c r="Z243" i="1"/>
  <c r="AA614" i="1"/>
  <c r="H243" i="1"/>
  <c r="K244" i="1" l="1"/>
  <c r="W244" i="1" s="1"/>
  <c r="Z614" i="1"/>
  <c r="J244" i="1" s="1"/>
  <c r="AD614" i="1"/>
  <c r="M244" i="1"/>
  <c r="P244" i="1" l="1"/>
  <c r="N244" i="1"/>
  <c r="AE614" i="1"/>
  <c r="AC615" i="1" s="1"/>
  <c r="Q244" i="1" l="1"/>
  <c r="AU614" i="1"/>
  <c r="S244" i="1"/>
  <c r="O244" i="1"/>
  <c r="AA244" i="1" s="1"/>
  <c r="Z244" i="1"/>
  <c r="AA615" i="1"/>
  <c r="H244" i="1"/>
  <c r="K245" i="1" l="1"/>
  <c r="W245" i="1" s="1"/>
  <c r="Z615" i="1"/>
  <c r="J245" i="1" s="1"/>
  <c r="AD615" i="1"/>
  <c r="M245" i="1"/>
  <c r="P245" i="1" l="1"/>
  <c r="N245" i="1"/>
  <c r="AE615" i="1"/>
  <c r="AC616" i="1" s="1"/>
  <c r="Q245" i="1" l="1"/>
  <c r="AU615" i="1"/>
  <c r="S245" i="1"/>
  <c r="O245" i="1"/>
  <c r="AA245" i="1" s="1"/>
  <c r="Z245" i="1"/>
  <c r="AA616" i="1"/>
  <c r="H245" i="1"/>
  <c r="Z616" i="1" l="1"/>
  <c r="J246" i="1" s="1"/>
  <c r="K246" i="1"/>
  <c r="W246" i="1" s="1"/>
  <c r="AD616" i="1"/>
  <c r="M246" i="1"/>
  <c r="P246" i="1" l="1"/>
  <c r="N246" i="1"/>
  <c r="AE616" i="1"/>
  <c r="AC617" i="1" s="1"/>
  <c r="Q246" i="1" l="1"/>
  <c r="S246" i="1"/>
  <c r="AU616" i="1"/>
  <c r="O246" i="1"/>
  <c r="AA246" i="1" s="1"/>
  <c r="Z246" i="1"/>
  <c r="AA617" i="1"/>
  <c r="H246" i="1"/>
  <c r="K247" i="1" l="1"/>
  <c r="W247" i="1" s="1"/>
  <c r="Z617" i="1"/>
  <c r="J247" i="1" s="1"/>
  <c r="AD617" i="1"/>
  <c r="M247" i="1"/>
  <c r="P247" i="1" l="1"/>
  <c r="N247" i="1"/>
  <c r="AE617" i="1"/>
  <c r="AC618" i="1" s="1"/>
  <c r="Q247" i="1" l="1"/>
  <c r="S247" i="1"/>
  <c r="AU617" i="1"/>
  <c r="O247" i="1"/>
  <c r="AA247" i="1" s="1"/>
  <c r="Z247" i="1"/>
  <c r="AA618" i="1"/>
  <c r="H247" i="1"/>
  <c r="K248" i="1" l="1"/>
  <c r="W248" i="1" s="1"/>
  <c r="Z618" i="1"/>
  <c r="J248" i="1" s="1"/>
  <c r="AD618" i="1"/>
  <c r="M248" i="1"/>
  <c r="P248" i="1" l="1"/>
  <c r="N248" i="1"/>
  <c r="AE618" i="1"/>
  <c r="AC619" i="1" s="1"/>
  <c r="Q248" i="1" l="1"/>
  <c r="S248" i="1"/>
  <c r="AU618" i="1"/>
  <c r="O248" i="1"/>
  <c r="AA248" i="1" s="1"/>
  <c r="Z248" i="1"/>
  <c r="AA619" i="1"/>
  <c r="H248" i="1"/>
  <c r="Z619" i="1" l="1"/>
  <c r="J249" i="1" s="1"/>
  <c r="K249" i="1"/>
  <c r="W249" i="1" s="1"/>
  <c r="AD619" i="1"/>
  <c r="M249" i="1"/>
  <c r="P249" i="1" l="1"/>
  <c r="N249" i="1"/>
  <c r="AE619" i="1"/>
  <c r="AC620" i="1" s="1"/>
  <c r="Q249" i="1" l="1"/>
  <c r="S249" i="1"/>
  <c r="AU619" i="1"/>
  <c r="O249" i="1"/>
  <c r="AA249" i="1" s="1"/>
  <c r="Z249" i="1"/>
  <c r="AA620" i="1"/>
  <c r="H249" i="1"/>
  <c r="K250" i="1" l="1"/>
  <c r="W250" i="1" s="1"/>
  <c r="Z620" i="1"/>
  <c r="J250" i="1" s="1"/>
  <c r="AD620" i="1"/>
  <c r="M250" i="1"/>
  <c r="P250" i="1" l="1"/>
  <c r="N250" i="1"/>
  <c r="AE620" i="1"/>
  <c r="AC621" i="1" s="1"/>
  <c r="Q250" i="1" l="1"/>
  <c r="AU620" i="1"/>
  <c r="S250" i="1"/>
  <c r="O250" i="1"/>
  <c r="AA250" i="1" s="1"/>
  <c r="Z250" i="1"/>
  <c r="AA621" i="1"/>
  <c r="H250" i="1"/>
  <c r="Z621" i="1" l="1"/>
  <c r="K251" i="1"/>
  <c r="W251" i="1" s="1"/>
  <c r="AD621" i="1"/>
  <c r="M251" i="1"/>
  <c r="N251" i="1" l="1"/>
  <c r="Z251" i="1" s="1"/>
  <c r="AE621" i="1"/>
  <c r="AC622" i="1" s="1"/>
  <c r="AA622" i="1" l="1"/>
  <c r="O251" i="1"/>
  <c r="AA251" i="1" s="1"/>
  <c r="L251" i="1"/>
  <c r="H251" i="1"/>
  <c r="J251" i="1" l="1"/>
  <c r="Z622" i="1"/>
  <c r="J252" i="1" s="1"/>
  <c r="K252" i="1"/>
  <c r="W252" i="1" s="1"/>
  <c r="AD622" i="1"/>
  <c r="M252" i="1"/>
  <c r="P252" i="1" l="1"/>
  <c r="P251" i="1"/>
  <c r="N252" i="1"/>
  <c r="AE622" i="1"/>
  <c r="AC623" i="1" s="1"/>
  <c r="Q251" i="1" l="1"/>
  <c r="Q252" i="1"/>
  <c r="AU622" i="1"/>
  <c r="S252" i="1"/>
  <c r="S251" i="1"/>
  <c r="AU621" i="1"/>
  <c r="O252" i="1"/>
  <c r="AA252" i="1" s="1"/>
  <c r="Z252" i="1"/>
  <c r="AA623" i="1"/>
  <c r="H252" i="1"/>
  <c r="K253" i="1" l="1"/>
  <c r="W253" i="1" s="1"/>
  <c r="Z623" i="1"/>
  <c r="J253" i="1" s="1"/>
  <c r="AD623" i="1"/>
  <c r="M253" i="1"/>
  <c r="P253" i="1" l="1"/>
  <c r="N253" i="1"/>
  <c r="AE623" i="1"/>
  <c r="AC624" i="1" s="1"/>
  <c r="Q253" i="1" l="1"/>
  <c r="S253" i="1"/>
  <c r="AU623" i="1"/>
  <c r="O253" i="1"/>
  <c r="AA253" i="1" s="1"/>
  <c r="Z253" i="1"/>
  <c r="AA624" i="1"/>
  <c r="H253" i="1"/>
  <c r="K254" i="1" l="1"/>
  <c r="W254" i="1" s="1"/>
  <c r="Z624" i="1"/>
  <c r="J254" i="1" s="1"/>
  <c r="AD624" i="1"/>
  <c r="M254" i="1"/>
  <c r="P254" i="1" l="1"/>
  <c r="N254" i="1"/>
  <c r="AE624" i="1"/>
  <c r="AC625" i="1" s="1"/>
  <c r="Q254" i="1" l="1"/>
  <c r="AU624" i="1"/>
  <c r="S254" i="1"/>
  <c r="O254" i="1"/>
  <c r="AA254" i="1" s="1"/>
  <c r="Z254" i="1"/>
  <c r="AA625" i="1"/>
  <c r="H254" i="1"/>
  <c r="K255" i="1" l="1"/>
  <c r="W255" i="1" s="1"/>
  <c r="Z625" i="1"/>
  <c r="J255" i="1" s="1"/>
  <c r="AD625" i="1"/>
  <c r="M255" i="1"/>
  <c r="P255" i="1" l="1"/>
  <c r="N255" i="1"/>
  <c r="AE625" i="1"/>
  <c r="AC626" i="1" s="1"/>
  <c r="Q255" i="1" l="1"/>
  <c r="AU625" i="1"/>
  <c r="S255" i="1"/>
  <c r="O255" i="1"/>
  <c r="AA255" i="1" s="1"/>
  <c r="Z255" i="1"/>
  <c r="AA626" i="1"/>
  <c r="H255" i="1"/>
  <c r="K256" i="1" l="1"/>
  <c r="W256" i="1" s="1"/>
  <c r="Z626" i="1"/>
  <c r="J256" i="1" s="1"/>
  <c r="AD626" i="1"/>
  <c r="M256" i="1"/>
  <c r="P256" i="1" l="1"/>
  <c r="S256" i="1" s="1"/>
  <c r="N256" i="1"/>
  <c r="AE626" i="1"/>
  <c r="AC627" i="1" s="1"/>
  <c r="AU626" i="1" l="1"/>
  <c r="Q256" i="1"/>
  <c r="O256" i="1"/>
  <c r="AA256" i="1" s="1"/>
  <c r="Z256" i="1"/>
  <c r="AA627" i="1"/>
  <c r="H256" i="1"/>
  <c r="Z627" i="1" l="1"/>
  <c r="J257" i="1" s="1"/>
  <c r="K257" i="1"/>
  <c r="W257" i="1" s="1"/>
  <c r="AD627" i="1"/>
  <c r="M257" i="1"/>
  <c r="P257" i="1" l="1"/>
  <c r="N257" i="1"/>
  <c r="AE627" i="1"/>
  <c r="AC628" i="1" s="1"/>
  <c r="Q257" i="1" l="1"/>
  <c r="S257" i="1"/>
  <c r="AU627" i="1"/>
  <c r="O257" i="1"/>
  <c r="AA257" i="1" s="1"/>
  <c r="Z257" i="1"/>
  <c r="AA628" i="1"/>
  <c r="H257" i="1"/>
  <c r="K258" i="1" l="1"/>
  <c r="W258" i="1" s="1"/>
  <c r="Z628" i="1"/>
  <c r="J258" i="1" s="1"/>
  <c r="AD628" i="1"/>
  <c r="M258" i="1"/>
  <c r="P258" i="1" l="1"/>
  <c r="N258" i="1"/>
  <c r="AE628" i="1"/>
  <c r="AC629" i="1" s="1"/>
  <c r="Q258" i="1" l="1"/>
  <c r="AU628" i="1"/>
  <c r="S258" i="1"/>
  <c r="O258" i="1"/>
  <c r="AA258" i="1" s="1"/>
  <c r="Z258" i="1"/>
  <c r="AA629" i="1"/>
  <c r="H258" i="1"/>
  <c r="K259" i="1" l="1"/>
  <c r="W259" i="1" s="1"/>
  <c r="Z629" i="1"/>
  <c r="J259" i="1" s="1"/>
  <c r="AD629" i="1"/>
  <c r="M259" i="1"/>
  <c r="P259" i="1" l="1"/>
  <c r="N259" i="1"/>
  <c r="AE629" i="1"/>
  <c r="AC630" i="1" s="1"/>
  <c r="Q259" i="1" l="1"/>
  <c r="AU629" i="1"/>
  <c r="S259" i="1"/>
  <c r="O259" i="1"/>
  <c r="AA259" i="1" s="1"/>
  <c r="Z259" i="1"/>
  <c r="AA630" i="1"/>
  <c r="H259" i="1"/>
  <c r="K260" i="1" l="1"/>
  <c r="W260" i="1" s="1"/>
  <c r="Z630" i="1"/>
  <c r="J260" i="1" s="1"/>
  <c r="AD630" i="1"/>
  <c r="M260" i="1"/>
  <c r="P260" i="1" l="1"/>
  <c r="S260" i="1" s="1"/>
  <c r="N260" i="1"/>
  <c r="AE630" i="1"/>
  <c r="AC631" i="1" s="1"/>
  <c r="Q260" i="1" l="1"/>
  <c r="AU630" i="1"/>
  <c r="O260" i="1"/>
  <c r="AA260" i="1" s="1"/>
  <c r="Z260" i="1"/>
  <c r="AA631" i="1"/>
  <c r="H260" i="1"/>
  <c r="K261" i="1" l="1"/>
  <c r="W261" i="1" s="1"/>
  <c r="Z631" i="1"/>
  <c r="J261" i="1" s="1"/>
  <c r="AD631" i="1"/>
  <c r="M261" i="1"/>
  <c r="P261" i="1" l="1"/>
  <c r="N261" i="1"/>
  <c r="AE631" i="1"/>
  <c r="AC632" i="1" s="1"/>
  <c r="Q261" i="1" l="1"/>
  <c r="S261" i="1"/>
  <c r="AU631" i="1"/>
  <c r="O261" i="1"/>
  <c r="AA261" i="1" s="1"/>
  <c r="Z261" i="1"/>
  <c r="AA632" i="1"/>
  <c r="H261" i="1"/>
  <c r="K262" i="1" l="1"/>
  <c r="W262" i="1" s="1"/>
  <c r="Z632" i="1"/>
  <c r="J262" i="1" s="1"/>
  <c r="AD632" i="1"/>
  <c r="M262" i="1"/>
  <c r="P262" i="1" l="1"/>
  <c r="AU632" i="1" s="1"/>
  <c r="N262" i="1"/>
  <c r="AE632" i="1"/>
  <c r="AC633" i="1" s="1"/>
  <c r="S262" i="1" l="1"/>
  <c r="Q262" i="1"/>
  <c r="O262" i="1"/>
  <c r="AA262" i="1" s="1"/>
  <c r="Z262" i="1"/>
  <c r="AA633" i="1"/>
  <c r="H262" i="1"/>
  <c r="Z633" i="1" l="1"/>
  <c r="J263" i="1" s="1"/>
  <c r="K263" i="1"/>
  <c r="W263" i="1" s="1"/>
  <c r="AD633" i="1"/>
  <c r="M263" i="1"/>
  <c r="P263" i="1" l="1"/>
  <c r="N263" i="1"/>
  <c r="AE633" i="1"/>
  <c r="AC634" i="1" s="1"/>
  <c r="Q263" i="1" l="1"/>
  <c r="AU633" i="1"/>
  <c r="S263" i="1"/>
  <c r="O263" i="1"/>
  <c r="AA263" i="1" s="1"/>
  <c r="Z263" i="1"/>
  <c r="AA634" i="1"/>
  <c r="H263" i="1"/>
  <c r="Z634" i="1" l="1"/>
  <c r="J264" i="1" s="1"/>
  <c r="K264" i="1"/>
  <c r="W264" i="1" s="1"/>
  <c r="AD634" i="1"/>
  <c r="M264" i="1"/>
  <c r="P264" i="1" l="1"/>
  <c r="N264" i="1"/>
  <c r="AE634" i="1"/>
  <c r="AC635" i="1" s="1"/>
  <c r="Q264" i="1" l="1"/>
  <c r="S264" i="1"/>
  <c r="AU634" i="1"/>
  <c r="O264" i="1"/>
  <c r="AA264" i="1" s="1"/>
  <c r="Z264" i="1"/>
  <c r="AA635" i="1"/>
  <c r="H264" i="1"/>
  <c r="Z635" i="1" l="1"/>
  <c r="J265" i="1" s="1"/>
  <c r="K265" i="1"/>
  <c r="W265" i="1" s="1"/>
  <c r="AD635" i="1"/>
  <c r="M265" i="1"/>
  <c r="P265" i="1" l="1"/>
  <c r="N265" i="1"/>
  <c r="AE635" i="1"/>
  <c r="AC636" i="1" s="1"/>
  <c r="Q265" i="1" l="1"/>
  <c r="S265" i="1"/>
  <c r="AU635" i="1"/>
  <c r="O265" i="1"/>
  <c r="AA265" i="1" s="1"/>
  <c r="Z265" i="1"/>
  <c r="AA636" i="1"/>
  <c r="H265" i="1"/>
  <c r="Z636" i="1" l="1"/>
  <c r="J266" i="1" s="1"/>
  <c r="K266" i="1"/>
  <c r="W266" i="1" s="1"/>
  <c r="AD636" i="1"/>
  <c r="M266" i="1"/>
  <c r="P266" i="1" l="1"/>
  <c r="S266" i="1" s="1"/>
  <c r="N266" i="1"/>
  <c r="AE636" i="1"/>
  <c r="AC637" i="1" s="1"/>
  <c r="Q266" i="1" l="1"/>
  <c r="AU636" i="1"/>
  <c r="O266" i="1"/>
  <c r="AA266" i="1" s="1"/>
  <c r="Z266" i="1"/>
  <c r="AA637" i="1"/>
  <c r="H266" i="1"/>
  <c r="Z637" i="1" l="1"/>
  <c r="J267" i="1" s="1"/>
  <c r="K267" i="1"/>
  <c r="W267" i="1" s="1"/>
  <c r="AD637" i="1"/>
  <c r="M267" i="1"/>
  <c r="P267" i="1" l="1"/>
  <c r="S267" i="1" s="1"/>
  <c r="N267" i="1"/>
  <c r="AE637" i="1"/>
  <c r="AC638" i="1" s="1"/>
  <c r="Q267" i="1" l="1"/>
  <c r="AU637" i="1"/>
  <c r="O267" i="1"/>
  <c r="AA267" i="1" s="1"/>
  <c r="Z267" i="1"/>
  <c r="AA638" i="1"/>
  <c r="H267" i="1"/>
  <c r="Z638" i="1" l="1"/>
  <c r="J268" i="1" s="1"/>
  <c r="K268" i="1"/>
  <c r="W268" i="1" s="1"/>
  <c r="AD638" i="1"/>
  <c r="M268" i="1"/>
  <c r="P268" i="1" l="1"/>
  <c r="N268" i="1"/>
  <c r="AE638" i="1"/>
  <c r="AC639" i="1" s="1"/>
  <c r="Q268" i="1" l="1"/>
  <c r="AU638" i="1"/>
  <c r="S268" i="1"/>
  <c r="O268" i="1"/>
  <c r="AA268" i="1" s="1"/>
  <c r="Z268" i="1"/>
  <c r="AA639" i="1"/>
  <c r="H268" i="1"/>
  <c r="K269" i="1" l="1"/>
  <c r="W269" i="1" s="1"/>
  <c r="Z639" i="1"/>
  <c r="J269" i="1" s="1"/>
  <c r="AD639" i="1"/>
  <c r="M269" i="1"/>
  <c r="P269" i="1" l="1"/>
  <c r="N269" i="1"/>
  <c r="AE639" i="1"/>
  <c r="AC640" i="1" s="1"/>
  <c r="Q269" i="1" l="1"/>
  <c r="S269" i="1"/>
  <c r="AU639" i="1"/>
  <c r="O269" i="1"/>
  <c r="AA269" i="1" s="1"/>
  <c r="Z269" i="1"/>
  <c r="AA640" i="1"/>
  <c r="H269" i="1"/>
  <c r="K270" i="1" l="1"/>
  <c r="W270" i="1" s="1"/>
  <c r="Z640" i="1"/>
  <c r="J270" i="1" s="1"/>
  <c r="AD640" i="1"/>
  <c r="M270" i="1"/>
  <c r="P270" i="1" l="1"/>
  <c r="N270" i="1"/>
  <c r="AE640" i="1"/>
  <c r="AC641" i="1" s="1"/>
  <c r="Q270" i="1" l="1"/>
  <c r="AU640" i="1"/>
  <c r="S270" i="1"/>
  <c r="O270" i="1"/>
  <c r="AA270" i="1" s="1"/>
  <c r="Z270" i="1"/>
  <c r="AA641" i="1"/>
  <c r="H270" i="1"/>
  <c r="K271" i="1" l="1"/>
  <c r="W271" i="1" s="1"/>
  <c r="Z641" i="1"/>
  <c r="J271" i="1" s="1"/>
  <c r="AD641" i="1"/>
  <c r="M271" i="1"/>
  <c r="P271" i="1" l="1"/>
  <c r="N271" i="1"/>
  <c r="AE641" i="1"/>
  <c r="AC642" i="1" s="1"/>
  <c r="Q271" i="1" l="1"/>
  <c r="AU641" i="1"/>
  <c r="S271" i="1"/>
  <c r="O271" i="1"/>
  <c r="AA271" i="1" s="1"/>
  <c r="Z271" i="1"/>
  <c r="AA642" i="1"/>
  <c r="H271" i="1"/>
  <c r="Z642" i="1" l="1"/>
  <c r="J272" i="1" s="1"/>
  <c r="K272" i="1"/>
  <c r="W272" i="1" s="1"/>
  <c r="AD642" i="1"/>
  <c r="M272" i="1"/>
  <c r="P272" i="1" l="1"/>
  <c r="N272" i="1"/>
  <c r="AE642" i="1"/>
  <c r="AC643" i="1" s="1"/>
  <c r="Q272" i="1" l="1"/>
  <c r="AU642" i="1"/>
  <c r="S272" i="1"/>
  <c r="O272" i="1"/>
  <c r="AA272" i="1" s="1"/>
  <c r="Z272" i="1"/>
  <c r="AA643" i="1"/>
  <c r="H272" i="1"/>
  <c r="K273" i="1" l="1"/>
  <c r="W273" i="1" s="1"/>
  <c r="Z643" i="1"/>
  <c r="J273" i="1" s="1"/>
  <c r="AD643" i="1"/>
  <c r="M273" i="1"/>
  <c r="P273" i="1" l="1"/>
  <c r="N273" i="1"/>
  <c r="AE643" i="1"/>
  <c r="AC644" i="1" s="1"/>
  <c r="Q273" i="1" l="1"/>
  <c r="AU643" i="1"/>
  <c r="S273" i="1"/>
  <c r="O273" i="1"/>
  <c r="AA273" i="1" s="1"/>
  <c r="Z273" i="1"/>
  <c r="AA644" i="1"/>
  <c r="H273" i="1"/>
  <c r="K274" i="1" l="1"/>
  <c r="W274" i="1" s="1"/>
  <c r="Z644" i="1"/>
  <c r="J274" i="1" s="1"/>
  <c r="AD644" i="1"/>
  <c r="M274" i="1"/>
  <c r="P274" i="1" l="1"/>
  <c r="N274" i="1"/>
  <c r="AE644" i="1"/>
  <c r="AC645" i="1" s="1"/>
  <c r="Q274" i="1" l="1"/>
  <c r="S274" i="1"/>
  <c r="AU644" i="1"/>
  <c r="O274" i="1"/>
  <c r="AA274" i="1" s="1"/>
  <c r="Z274" i="1"/>
  <c r="AA645" i="1"/>
  <c r="H274" i="1"/>
  <c r="Z645" i="1" l="1"/>
  <c r="J275" i="1" s="1"/>
  <c r="K275" i="1"/>
  <c r="W275" i="1" s="1"/>
  <c r="AD645" i="1"/>
  <c r="M275" i="1"/>
  <c r="P275" i="1" l="1"/>
  <c r="AU645" i="1" s="1"/>
  <c r="N275" i="1"/>
  <c r="AE645" i="1"/>
  <c r="AC646" i="1" s="1"/>
  <c r="S275" i="1" l="1"/>
  <c r="Q275" i="1"/>
  <c r="O275" i="1"/>
  <c r="AA275" i="1" s="1"/>
  <c r="Z275" i="1"/>
  <c r="AA646" i="1"/>
  <c r="H275" i="1"/>
  <c r="K276" i="1" l="1"/>
  <c r="W276" i="1" s="1"/>
  <c r="Z646" i="1"/>
  <c r="J276" i="1" s="1"/>
  <c r="AD646" i="1"/>
  <c r="M276" i="1"/>
  <c r="P276" i="1" l="1"/>
  <c r="N276" i="1"/>
  <c r="AE646" i="1"/>
  <c r="AC647" i="1" s="1"/>
  <c r="Q276" i="1" l="1"/>
  <c r="AU646" i="1"/>
  <c r="S276" i="1"/>
  <c r="O276" i="1"/>
  <c r="AA276" i="1" s="1"/>
  <c r="Z276" i="1"/>
  <c r="AA647" i="1"/>
  <c r="H276" i="1"/>
  <c r="K277" i="1" l="1"/>
  <c r="W277" i="1" s="1"/>
  <c r="Z647" i="1"/>
  <c r="J277" i="1" s="1"/>
  <c r="AD647" i="1"/>
  <c r="M277" i="1"/>
  <c r="P277" i="1" l="1"/>
  <c r="N277" i="1"/>
  <c r="AE647" i="1"/>
  <c r="AC648" i="1" s="1"/>
  <c r="Q277" i="1" l="1"/>
  <c r="S277" i="1"/>
  <c r="AU647" i="1"/>
  <c r="O277" i="1"/>
  <c r="AA277" i="1" s="1"/>
  <c r="Z277" i="1"/>
  <c r="AA648" i="1"/>
  <c r="H277" i="1"/>
  <c r="K278" i="1" l="1"/>
  <c r="W278" i="1" s="1"/>
  <c r="Z648" i="1"/>
  <c r="J278" i="1" s="1"/>
  <c r="AD648" i="1"/>
  <c r="M278" i="1"/>
  <c r="P278" i="1" l="1"/>
  <c r="N278" i="1"/>
  <c r="AE648" i="1"/>
  <c r="AC649" i="1" s="1"/>
  <c r="Q278" i="1" l="1"/>
  <c r="AU648" i="1"/>
  <c r="S278" i="1"/>
  <c r="O278" i="1"/>
  <c r="AA278" i="1" s="1"/>
  <c r="Z278" i="1"/>
  <c r="AA649" i="1"/>
  <c r="H278" i="1"/>
  <c r="K279" i="1" l="1"/>
  <c r="W279" i="1" s="1"/>
  <c r="Z649" i="1"/>
  <c r="J279" i="1" s="1"/>
  <c r="AD649" i="1"/>
  <c r="M279" i="1"/>
  <c r="P279" i="1" l="1"/>
  <c r="N279" i="1"/>
  <c r="AE649" i="1"/>
  <c r="AC650" i="1" s="1"/>
  <c r="Q279" i="1" l="1"/>
  <c r="AU649" i="1"/>
  <c r="S279" i="1"/>
  <c r="O279" i="1"/>
  <c r="AA279" i="1" s="1"/>
  <c r="Z279" i="1"/>
  <c r="AA650" i="1"/>
  <c r="H279" i="1"/>
  <c r="Z650" i="1" l="1"/>
  <c r="J280" i="1" s="1"/>
  <c r="K280" i="1"/>
  <c r="W280" i="1" s="1"/>
  <c r="AD650" i="1"/>
  <c r="M280" i="1"/>
  <c r="P280" i="1" l="1"/>
  <c r="N280" i="1"/>
  <c r="AE650" i="1"/>
  <c r="AC651" i="1" s="1"/>
  <c r="Q280" i="1" l="1"/>
  <c r="S280" i="1"/>
  <c r="AU650" i="1"/>
  <c r="O280" i="1"/>
  <c r="AA280" i="1" s="1"/>
  <c r="Z280" i="1"/>
  <c r="AA651" i="1"/>
  <c r="H280" i="1"/>
  <c r="Z651" i="1" l="1"/>
  <c r="J281" i="1" s="1"/>
  <c r="K281" i="1"/>
  <c r="W281" i="1" s="1"/>
  <c r="AD651" i="1"/>
  <c r="M281" i="1"/>
  <c r="P281" i="1" l="1"/>
  <c r="N281" i="1"/>
  <c r="AE651" i="1"/>
  <c r="AC652" i="1" s="1"/>
  <c r="Q281" i="1" l="1"/>
  <c r="AU651" i="1"/>
  <c r="S281" i="1"/>
  <c r="O281" i="1"/>
  <c r="AA281" i="1" s="1"/>
  <c r="Z281" i="1"/>
  <c r="AA652" i="1"/>
  <c r="H281" i="1"/>
  <c r="K282" i="1" l="1"/>
  <c r="W282" i="1" s="1"/>
  <c r="Z652" i="1"/>
  <c r="J282" i="1" s="1"/>
  <c r="AD652" i="1"/>
  <c r="M282" i="1"/>
  <c r="P282" i="1" l="1"/>
  <c r="N282" i="1"/>
  <c r="AE652" i="1"/>
  <c r="AC653" i="1" s="1"/>
  <c r="Q282" i="1" l="1"/>
  <c r="AU652" i="1"/>
  <c r="S282" i="1"/>
  <c r="O282" i="1"/>
  <c r="AA282" i="1" s="1"/>
  <c r="Z282" i="1"/>
  <c r="AA653" i="1"/>
  <c r="H282" i="1"/>
  <c r="K283" i="1" l="1"/>
  <c r="W283" i="1" s="1"/>
  <c r="Z653" i="1"/>
  <c r="J283" i="1" s="1"/>
  <c r="AD653" i="1"/>
  <c r="M283" i="1"/>
  <c r="P283" i="1" l="1"/>
  <c r="N283" i="1"/>
  <c r="AE653" i="1"/>
  <c r="AC654" i="1" s="1"/>
  <c r="Q283" i="1" l="1"/>
  <c r="AU653" i="1"/>
  <c r="S283" i="1"/>
  <c r="O283" i="1"/>
  <c r="AA283" i="1" s="1"/>
  <c r="Z283" i="1"/>
  <c r="AA654" i="1"/>
  <c r="H283" i="1"/>
  <c r="K284" i="1" l="1"/>
  <c r="W284" i="1" s="1"/>
  <c r="Z654" i="1"/>
  <c r="J284" i="1" s="1"/>
  <c r="AD654" i="1"/>
  <c r="M284" i="1"/>
  <c r="P284" i="1" l="1"/>
  <c r="AU654" i="1" s="1"/>
  <c r="N284" i="1"/>
  <c r="AE654" i="1"/>
  <c r="AC655" i="1" s="1"/>
  <c r="Q284" i="1" l="1"/>
  <c r="S284" i="1"/>
  <c r="O284" i="1"/>
  <c r="AA284" i="1" s="1"/>
  <c r="Z284" i="1"/>
  <c r="AA655" i="1"/>
  <c r="H284" i="1"/>
  <c r="K285" i="1" l="1"/>
  <c r="W285" i="1" s="1"/>
  <c r="Z655" i="1"/>
  <c r="J285" i="1" s="1"/>
  <c r="AD655" i="1"/>
  <c r="M285" i="1"/>
  <c r="P285" i="1" l="1"/>
  <c r="N285" i="1"/>
  <c r="AE655" i="1"/>
  <c r="AC656" i="1" s="1"/>
  <c r="Q285" i="1" l="1"/>
  <c r="AU655" i="1"/>
  <c r="S285" i="1"/>
  <c r="O285" i="1"/>
  <c r="AA285" i="1" s="1"/>
  <c r="Z285" i="1"/>
  <c r="AA656" i="1"/>
  <c r="H285" i="1"/>
  <c r="K286" i="1" l="1"/>
  <c r="W286" i="1" s="1"/>
  <c r="Z656" i="1"/>
  <c r="J286" i="1" s="1"/>
  <c r="AD656" i="1"/>
  <c r="M286" i="1"/>
  <c r="P286" i="1" l="1"/>
  <c r="N286" i="1"/>
  <c r="AE656" i="1"/>
  <c r="AC657" i="1" s="1"/>
  <c r="Q286" i="1" l="1"/>
  <c r="AU656" i="1"/>
  <c r="S286" i="1"/>
  <c r="O286" i="1"/>
  <c r="AA286" i="1" s="1"/>
  <c r="Z286" i="1"/>
  <c r="AA657" i="1"/>
  <c r="H286" i="1"/>
  <c r="K287" i="1" l="1"/>
  <c r="W287" i="1" s="1"/>
  <c r="Z657" i="1"/>
  <c r="J287" i="1" s="1"/>
  <c r="AD657" i="1"/>
  <c r="M287" i="1"/>
  <c r="P287" i="1" l="1"/>
  <c r="N287" i="1"/>
  <c r="AE657" i="1"/>
  <c r="AC658" i="1" s="1"/>
  <c r="Q287" i="1" l="1"/>
  <c r="S287" i="1"/>
  <c r="AU657" i="1"/>
  <c r="O287" i="1"/>
  <c r="AA287" i="1" s="1"/>
  <c r="Z287" i="1"/>
  <c r="AA658" i="1"/>
  <c r="H287" i="1"/>
  <c r="K288" i="1" l="1"/>
  <c r="W288" i="1" s="1"/>
  <c r="Z658" i="1"/>
  <c r="J288" i="1" s="1"/>
  <c r="AD658" i="1"/>
  <c r="M288" i="1"/>
  <c r="P288" i="1" l="1"/>
  <c r="N288" i="1"/>
  <c r="AE658" i="1"/>
  <c r="AC659" i="1" s="1"/>
  <c r="Q288" i="1" l="1"/>
  <c r="S288" i="1"/>
  <c r="AU658" i="1"/>
  <c r="O288" i="1"/>
  <c r="AA288" i="1" s="1"/>
  <c r="Z288" i="1"/>
  <c r="AA659" i="1"/>
  <c r="H288" i="1"/>
  <c r="K289" i="1" l="1"/>
  <c r="W289" i="1" s="1"/>
  <c r="Z659" i="1"/>
  <c r="J289" i="1" s="1"/>
  <c r="AD659" i="1"/>
  <c r="M289" i="1"/>
  <c r="P289" i="1" l="1"/>
  <c r="N289" i="1"/>
  <c r="AE659" i="1"/>
  <c r="AC660" i="1" s="1"/>
  <c r="Q289" i="1" l="1"/>
  <c r="S289" i="1"/>
  <c r="AU659" i="1"/>
  <c r="O289" i="1"/>
  <c r="AA289" i="1" s="1"/>
  <c r="Z289" i="1"/>
  <c r="AA660" i="1"/>
  <c r="H289" i="1"/>
  <c r="Z660" i="1" l="1"/>
  <c r="J290" i="1" s="1"/>
  <c r="K290" i="1"/>
  <c r="W290" i="1" s="1"/>
  <c r="AD660" i="1"/>
  <c r="M290" i="1"/>
  <c r="P290" i="1" l="1"/>
  <c r="AU660" i="1" s="1"/>
  <c r="N290" i="1"/>
  <c r="AE660" i="1"/>
  <c r="AC661" i="1" s="1"/>
  <c r="S290" i="1" l="1"/>
  <c r="Q290" i="1"/>
  <c r="O290" i="1"/>
  <c r="AA290" i="1" s="1"/>
  <c r="Z290" i="1"/>
  <c r="AA661" i="1"/>
  <c r="H290" i="1"/>
  <c r="K291" i="1" l="1"/>
  <c r="W291" i="1" s="1"/>
  <c r="Z661" i="1"/>
  <c r="J291" i="1" s="1"/>
  <c r="AD661" i="1"/>
  <c r="M291" i="1"/>
  <c r="P291" i="1" l="1"/>
  <c r="N291" i="1"/>
  <c r="AE661" i="1"/>
  <c r="AC662" i="1" s="1"/>
  <c r="Q291" i="1" l="1"/>
  <c r="S291" i="1"/>
  <c r="AU661" i="1"/>
  <c r="O291" i="1"/>
  <c r="AA291" i="1" s="1"/>
  <c r="Z291" i="1"/>
  <c r="AA662" i="1"/>
  <c r="H291" i="1"/>
  <c r="Z662" i="1" l="1"/>
  <c r="J292" i="1" s="1"/>
  <c r="K292" i="1"/>
  <c r="W292" i="1" s="1"/>
  <c r="AD662" i="1"/>
  <c r="M292" i="1"/>
  <c r="P292" i="1" l="1"/>
  <c r="N292" i="1"/>
  <c r="AE662" i="1"/>
  <c r="AC663" i="1" s="1"/>
  <c r="Q292" i="1" l="1"/>
  <c r="S292" i="1"/>
  <c r="AU662" i="1"/>
  <c r="O292" i="1"/>
  <c r="AA292" i="1" s="1"/>
  <c r="Z292" i="1"/>
  <c r="AA663" i="1"/>
  <c r="H292" i="1"/>
  <c r="Z663" i="1" l="1"/>
  <c r="J293" i="1" s="1"/>
  <c r="K293" i="1"/>
  <c r="W293" i="1" s="1"/>
  <c r="AD663" i="1"/>
  <c r="M293" i="1"/>
  <c r="P293" i="1" l="1"/>
  <c r="S293" i="1" s="1"/>
  <c r="N293" i="1"/>
  <c r="AE663" i="1"/>
  <c r="AC664" i="1" s="1"/>
  <c r="AU663" i="1" l="1"/>
  <c r="Q293" i="1"/>
  <c r="O293" i="1"/>
  <c r="AA293" i="1" s="1"/>
  <c r="Z293" i="1"/>
  <c r="AA664" i="1"/>
  <c r="H293" i="1"/>
  <c r="K294" i="1" l="1"/>
  <c r="W294" i="1" s="1"/>
  <c r="Z664" i="1"/>
  <c r="J294" i="1" s="1"/>
  <c r="AD664" i="1"/>
  <c r="M294" i="1"/>
  <c r="P294" i="1" l="1"/>
  <c r="N294" i="1"/>
  <c r="AE664" i="1"/>
  <c r="AC665" i="1" s="1"/>
  <c r="Q294" i="1" l="1"/>
  <c r="S294" i="1"/>
  <c r="AU664" i="1"/>
  <c r="O294" i="1"/>
  <c r="AA294" i="1" s="1"/>
  <c r="Z294" i="1"/>
  <c r="AA665" i="1"/>
  <c r="H294" i="1"/>
  <c r="K295" i="1" l="1"/>
  <c r="W295" i="1" s="1"/>
  <c r="Z665" i="1"/>
  <c r="J295" i="1" s="1"/>
  <c r="AD665" i="1"/>
  <c r="M295" i="1"/>
  <c r="P295" i="1" l="1"/>
  <c r="N295" i="1"/>
  <c r="AE665" i="1"/>
  <c r="AC666" i="1" s="1"/>
  <c r="Q295" i="1" l="1"/>
  <c r="S295" i="1"/>
  <c r="AU665" i="1"/>
  <c r="O295" i="1"/>
  <c r="AA295" i="1" s="1"/>
  <c r="Z295" i="1"/>
  <c r="AA666" i="1"/>
  <c r="H295" i="1"/>
  <c r="Z666" i="1" l="1"/>
  <c r="J296" i="1" s="1"/>
  <c r="K296" i="1"/>
  <c r="W296" i="1" s="1"/>
  <c r="AD666" i="1"/>
  <c r="M296" i="1"/>
  <c r="P296" i="1" l="1"/>
  <c r="N296" i="1"/>
  <c r="AE666" i="1"/>
  <c r="AC667" i="1" s="1"/>
  <c r="Q296" i="1" l="1"/>
  <c r="AU666" i="1"/>
  <c r="S296" i="1"/>
  <c r="O296" i="1"/>
  <c r="AA296" i="1" s="1"/>
  <c r="Z296" i="1"/>
  <c r="AA667" i="1"/>
  <c r="H296" i="1"/>
  <c r="K297" i="1" l="1"/>
  <c r="W297" i="1" s="1"/>
  <c r="Z667" i="1"/>
  <c r="J297" i="1" s="1"/>
  <c r="AD667" i="1"/>
  <c r="M297" i="1"/>
  <c r="P297" i="1" l="1"/>
  <c r="N297" i="1"/>
  <c r="AE667" i="1"/>
  <c r="AC668" i="1" s="1"/>
  <c r="Q297" i="1" l="1"/>
  <c r="AU667" i="1"/>
  <c r="S297" i="1"/>
  <c r="O297" i="1"/>
  <c r="AA297" i="1" s="1"/>
  <c r="Z297" i="1"/>
  <c r="AA668" i="1"/>
  <c r="H297" i="1"/>
  <c r="Z668" i="1" l="1"/>
  <c r="J298" i="1" s="1"/>
  <c r="K298" i="1"/>
  <c r="W298" i="1" s="1"/>
  <c r="AD668" i="1"/>
  <c r="M298" i="1"/>
  <c r="P298" i="1" l="1"/>
  <c r="S298" i="1" s="1"/>
  <c r="N298" i="1"/>
  <c r="AE668" i="1"/>
  <c r="AC669" i="1" s="1"/>
  <c r="AU668" i="1" l="1"/>
  <c r="Q298" i="1"/>
  <c r="O298" i="1"/>
  <c r="AA298" i="1" s="1"/>
  <c r="Z298" i="1"/>
  <c r="AA669" i="1"/>
  <c r="H298" i="1"/>
  <c r="Z669" i="1" l="1"/>
  <c r="J299" i="1" s="1"/>
  <c r="K299" i="1"/>
  <c r="W299" i="1" s="1"/>
  <c r="AD669" i="1"/>
  <c r="M299" i="1"/>
  <c r="P299" i="1" l="1"/>
  <c r="AU669" i="1" s="1"/>
  <c r="N299" i="1"/>
  <c r="AE669" i="1"/>
  <c r="AC670" i="1" s="1"/>
  <c r="Q299" i="1" l="1"/>
  <c r="S299" i="1"/>
  <c r="O299" i="1"/>
  <c r="AA299" i="1" s="1"/>
  <c r="Z299" i="1"/>
  <c r="AA670" i="1"/>
  <c r="H299" i="1"/>
  <c r="Z670" i="1" l="1"/>
  <c r="J300" i="1" s="1"/>
  <c r="K300" i="1"/>
  <c r="W300" i="1" s="1"/>
  <c r="AD670" i="1"/>
  <c r="M300" i="1"/>
  <c r="P300" i="1" l="1"/>
  <c r="N300" i="1"/>
  <c r="AE670" i="1"/>
  <c r="AC671" i="1" s="1"/>
  <c r="Q300" i="1" l="1"/>
  <c r="AU670" i="1"/>
  <c r="S300" i="1"/>
  <c r="O300" i="1"/>
  <c r="AA300" i="1" s="1"/>
  <c r="Z300" i="1"/>
  <c r="AA671" i="1"/>
  <c r="H300" i="1"/>
  <c r="K301" i="1" l="1"/>
  <c r="W301" i="1" s="1"/>
  <c r="Z671" i="1"/>
  <c r="J301" i="1" s="1"/>
  <c r="AD671" i="1"/>
  <c r="M301" i="1"/>
  <c r="P301" i="1" l="1"/>
  <c r="N301" i="1"/>
  <c r="AE671" i="1"/>
  <c r="AC672" i="1" s="1"/>
  <c r="Q301" i="1" l="1"/>
  <c r="S301" i="1"/>
  <c r="AU671" i="1"/>
  <c r="O301" i="1"/>
  <c r="AA301" i="1" s="1"/>
  <c r="Z301" i="1"/>
  <c r="AA672" i="1"/>
  <c r="H301" i="1"/>
  <c r="Z672" i="1" l="1"/>
  <c r="J302" i="1" s="1"/>
  <c r="K302" i="1"/>
  <c r="W302" i="1" s="1"/>
  <c r="AD672" i="1"/>
  <c r="M302" i="1"/>
  <c r="P302" i="1" l="1"/>
  <c r="S302" i="1" s="1"/>
  <c r="N302" i="1"/>
  <c r="AE672" i="1"/>
  <c r="AC673" i="1" s="1"/>
  <c r="AU672" i="1" l="1"/>
  <c r="Q302" i="1"/>
  <c r="O302" i="1"/>
  <c r="AA302" i="1" s="1"/>
  <c r="Z302" i="1"/>
  <c r="AA673" i="1"/>
  <c r="H302" i="1"/>
  <c r="K303" i="1" l="1"/>
  <c r="W303" i="1" s="1"/>
  <c r="Z673" i="1"/>
  <c r="J303" i="1" s="1"/>
  <c r="AD673" i="1"/>
  <c r="M303" i="1"/>
  <c r="P303" i="1" l="1"/>
  <c r="N303" i="1"/>
  <c r="AE673" i="1"/>
  <c r="AC674" i="1" s="1"/>
  <c r="Q303" i="1" l="1"/>
  <c r="AU673" i="1"/>
  <c r="S303" i="1"/>
  <c r="O303" i="1"/>
  <c r="AA303" i="1" s="1"/>
  <c r="Z303" i="1"/>
  <c r="AA674" i="1"/>
  <c r="H303" i="1"/>
  <c r="K304" i="1" l="1"/>
  <c r="W304" i="1" s="1"/>
  <c r="Z674" i="1"/>
  <c r="J304" i="1" s="1"/>
  <c r="AD674" i="1"/>
  <c r="M304" i="1"/>
  <c r="P304" i="1" l="1"/>
  <c r="N304" i="1"/>
  <c r="AE674" i="1"/>
  <c r="AC675" i="1" s="1"/>
  <c r="Q304" i="1" l="1"/>
  <c r="AU674" i="1"/>
  <c r="S304" i="1"/>
  <c r="O304" i="1"/>
  <c r="AA304" i="1" s="1"/>
  <c r="Z304" i="1"/>
  <c r="AA675" i="1"/>
  <c r="H304" i="1"/>
  <c r="K305" i="1" l="1"/>
  <c r="W305" i="1" s="1"/>
  <c r="Z675" i="1"/>
  <c r="J305" i="1" s="1"/>
  <c r="AD675" i="1"/>
  <c r="M305" i="1"/>
  <c r="P305" i="1" l="1"/>
  <c r="N305" i="1"/>
  <c r="AE675" i="1"/>
  <c r="AC676" i="1" s="1"/>
  <c r="Q305" i="1" l="1"/>
  <c r="S305" i="1"/>
  <c r="AU675" i="1"/>
  <c r="O305" i="1"/>
  <c r="AA305" i="1" s="1"/>
  <c r="Z305" i="1"/>
  <c r="AA676" i="1"/>
  <c r="H305" i="1"/>
  <c r="Z676" i="1" l="1"/>
  <c r="J306" i="1" s="1"/>
  <c r="K306" i="1"/>
  <c r="W306" i="1" s="1"/>
  <c r="AD676" i="1"/>
  <c r="M306" i="1"/>
  <c r="P306" i="1" l="1"/>
  <c r="N306" i="1"/>
  <c r="AE676" i="1"/>
  <c r="AC677" i="1" s="1"/>
  <c r="Q306" i="1" l="1"/>
  <c r="AU676" i="1"/>
  <c r="S306" i="1"/>
  <c r="O306" i="1"/>
  <c r="AA306" i="1" s="1"/>
  <c r="Z306" i="1"/>
  <c r="AA677" i="1"/>
  <c r="H306" i="1"/>
  <c r="K307" i="1" l="1"/>
  <c r="W307" i="1" s="1"/>
  <c r="Z677" i="1"/>
  <c r="J307" i="1" s="1"/>
  <c r="AD677" i="1"/>
  <c r="M307" i="1"/>
  <c r="P307" i="1" l="1"/>
  <c r="N307" i="1"/>
  <c r="AE677" i="1"/>
  <c r="AC678" i="1" s="1"/>
  <c r="Q307" i="1" l="1"/>
  <c r="AU677" i="1"/>
  <c r="S307" i="1"/>
  <c r="O307" i="1"/>
  <c r="AA307" i="1" s="1"/>
  <c r="Z307" i="1"/>
  <c r="AA678" i="1"/>
  <c r="H307" i="1"/>
  <c r="K308" i="1" l="1"/>
  <c r="W308" i="1" s="1"/>
  <c r="Z678" i="1"/>
  <c r="J308" i="1" s="1"/>
  <c r="AD678" i="1"/>
  <c r="M308" i="1"/>
  <c r="P308" i="1" l="1"/>
  <c r="N308" i="1"/>
  <c r="AE678" i="1"/>
  <c r="AC679" i="1" s="1"/>
  <c r="Q308" i="1" l="1"/>
  <c r="S308" i="1"/>
  <c r="AU678" i="1"/>
  <c r="O308" i="1"/>
  <c r="AA308" i="1" s="1"/>
  <c r="Z308" i="1"/>
  <c r="AA679" i="1"/>
  <c r="H308" i="1"/>
  <c r="K309" i="1" l="1"/>
  <c r="W309" i="1" s="1"/>
  <c r="Z679" i="1"/>
  <c r="J309" i="1" s="1"/>
  <c r="AD679" i="1"/>
  <c r="M309" i="1"/>
  <c r="P309" i="1" l="1"/>
  <c r="N309" i="1"/>
  <c r="AE679" i="1"/>
  <c r="AC680" i="1" s="1"/>
  <c r="Q309" i="1" l="1"/>
  <c r="S309" i="1"/>
  <c r="AU679" i="1"/>
  <c r="O309" i="1"/>
  <c r="AA309" i="1" s="1"/>
  <c r="Z309" i="1"/>
  <c r="AA680" i="1"/>
  <c r="H309" i="1"/>
  <c r="K310" i="1" l="1"/>
  <c r="W310" i="1" s="1"/>
  <c r="Z680" i="1"/>
  <c r="J310" i="1" s="1"/>
  <c r="AD680" i="1"/>
  <c r="M310" i="1"/>
  <c r="P310" i="1" l="1"/>
  <c r="N310" i="1"/>
  <c r="AE680" i="1"/>
  <c r="AC681" i="1" s="1"/>
  <c r="Q310" i="1" l="1"/>
  <c r="AU680" i="1"/>
  <c r="S310" i="1"/>
  <c r="O310" i="1"/>
  <c r="AA310" i="1" s="1"/>
  <c r="Z310" i="1"/>
  <c r="AA681" i="1"/>
  <c r="H310" i="1"/>
  <c r="Z681" i="1" l="1"/>
  <c r="J311" i="1" s="1"/>
  <c r="K311" i="1"/>
  <c r="W311" i="1" s="1"/>
  <c r="AD681" i="1"/>
  <c r="M311" i="1"/>
  <c r="P311" i="1" l="1"/>
  <c r="N311" i="1"/>
  <c r="AE681" i="1"/>
  <c r="AC682" i="1" s="1"/>
  <c r="Q311" i="1" l="1"/>
  <c r="AU681" i="1"/>
  <c r="S311" i="1"/>
  <c r="O311" i="1"/>
  <c r="AA311" i="1" s="1"/>
  <c r="Z311" i="1"/>
  <c r="AA682" i="1"/>
  <c r="H311" i="1"/>
  <c r="K312" i="1" l="1"/>
  <c r="W312" i="1" s="1"/>
  <c r="Z682" i="1"/>
  <c r="J312" i="1" s="1"/>
  <c r="AD682" i="1"/>
  <c r="M312" i="1"/>
  <c r="P312" i="1" l="1"/>
  <c r="N312" i="1"/>
  <c r="AE682" i="1"/>
  <c r="AC683" i="1" s="1"/>
  <c r="Q312" i="1" l="1"/>
  <c r="AU682" i="1"/>
  <c r="S312" i="1"/>
  <c r="O312" i="1"/>
  <c r="AA312" i="1" s="1"/>
  <c r="Z312" i="1"/>
  <c r="AA683" i="1"/>
  <c r="H312" i="1"/>
  <c r="Z683" i="1" l="1"/>
  <c r="J313" i="1" s="1"/>
  <c r="K313" i="1"/>
  <c r="W313" i="1" s="1"/>
  <c r="AD683" i="1"/>
  <c r="M313" i="1"/>
  <c r="P313" i="1" l="1"/>
  <c r="N313" i="1"/>
  <c r="AE683" i="1"/>
  <c r="AC684" i="1" s="1"/>
  <c r="Q313" i="1" l="1"/>
  <c r="AU683" i="1"/>
  <c r="S313" i="1"/>
  <c r="O313" i="1"/>
  <c r="AA313" i="1" s="1"/>
  <c r="Z313" i="1"/>
  <c r="AA684" i="1"/>
  <c r="H313" i="1"/>
  <c r="K314" i="1" l="1"/>
  <c r="W314" i="1" s="1"/>
  <c r="Z684" i="1"/>
  <c r="J314" i="1" s="1"/>
  <c r="AD684" i="1"/>
  <c r="M314" i="1"/>
  <c r="P314" i="1" l="1"/>
  <c r="N314" i="1"/>
  <c r="AE684" i="1"/>
  <c r="AC685" i="1" s="1"/>
  <c r="Q314" i="1" l="1"/>
  <c r="S314" i="1"/>
  <c r="AU684" i="1"/>
  <c r="O314" i="1"/>
  <c r="AA314" i="1" s="1"/>
  <c r="Z314" i="1"/>
  <c r="AA685" i="1"/>
  <c r="H314" i="1"/>
  <c r="K315" i="1" l="1"/>
  <c r="W315" i="1" s="1"/>
  <c r="Z685" i="1"/>
  <c r="J315" i="1" s="1"/>
  <c r="AD685" i="1"/>
  <c r="M315" i="1"/>
  <c r="P315" i="1" l="1"/>
  <c r="AU685" i="1" s="1"/>
  <c r="N315" i="1"/>
  <c r="AE685" i="1"/>
  <c r="AC686" i="1" s="1"/>
  <c r="Q315" i="1" l="1"/>
  <c r="S315" i="1"/>
  <c r="O315" i="1"/>
  <c r="AA315" i="1" s="1"/>
  <c r="Z315" i="1"/>
  <c r="AA686" i="1"/>
  <c r="H315" i="1"/>
  <c r="K316" i="1" l="1"/>
  <c r="W316" i="1" s="1"/>
  <c r="Z686" i="1"/>
  <c r="J316" i="1" s="1"/>
  <c r="AD686" i="1"/>
  <c r="M316" i="1"/>
  <c r="P316" i="1" l="1"/>
  <c r="N316" i="1"/>
  <c r="AE686" i="1"/>
  <c r="AC687" i="1" s="1"/>
  <c r="Q316" i="1" l="1"/>
  <c r="AU686" i="1"/>
  <c r="S316" i="1"/>
  <c r="O316" i="1"/>
  <c r="AA316" i="1" s="1"/>
  <c r="Z316" i="1"/>
  <c r="AA687" i="1"/>
  <c r="H316" i="1"/>
  <c r="Z687" i="1" l="1"/>
  <c r="J317" i="1" s="1"/>
  <c r="K317" i="1"/>
  <c r="W317" i="1" s="1"/>
  <c r="AD687" i="1"/>
  <c r="M317" i="1"/>
  <c r="P317" i="1" l="1"/>
  <c r="N317" i="1"/>
  <c r="AE687" i="1"/>
  <c r="AC688" i="1" s="1"/>
  <c r="Q317" i="1" l="1"/>
  <c r="AU687" i="1"/>
  <c r="S317" i="1"/>
  <c r="O317" i="1"/>
  <c r="AA317" i="1" s="1"/>
  <c r="Z317" i="1"/>
  <c r="AA688" i="1"/>
  <c r="H317" i="1"/>
  <c r="K318" i="1" l="1"/>
  <c r="W318" i="1" s="1"/>
  <c r="Z688" i="1"/>
  <c r="J318" i="1" s="1"/>
  <c r="AD688" i="1"/>
  <c r="M318" i="1"/>
  <c r="P318" i="1" l="1"/>
  <c r="N318" i="1"/>
  <c r="AE688" i="1"/>
  <c r="AC689" i="1" s="1"/>
  <c r="Q318" i="1" l="1"/>
  <c r="S318" i="1"/>
  <c r="AU688" i="1"/>
  <c r="O318" i="1"/>
  <c r="AA318" i="1" s="1"/>
  <c r="Z318" i="1"/>
  <c r="AA689" i="1"/>
  <c r="H318" i="1"/>
  <c r="K319" i="1" l="1"/>
  <c r="W319" i="1" s="1"/>
  <c r="Z689" i="1"/>
  <c r="J319" i="1" s="1"/>
  <c r="AD689" i="1"/>
  <c r="M319" i="1"/>
  <c r="P319" i="1" l="1"/>
  <c r="N319" i="1"/>
  <c r="AE689" i="1"/>
  <c r="AC690" i="1" s="1"/>
  <c r="Q319" i="1" l="1"/>
  <c r="AU689" i="1"/>
  <c r="S319" i="1"/>
  <c r="O319" i="1"/>
  <c r="AA319" i="1" s="1"/>
  <c r="Z319" i="1"/>
  <c r="AA690" i="1"/>
  <c r="H319" i="1"/>
  <c r="K320" i="1" l="1"/>
  <c r="W320" i="1" s="1"/>
  <c r="Z690" i="1"/>
  <c r="J320" i="1" s="1"/>
  <c r="AD690" i="1"/>
  <c r="M320" i="1"/>
  <c r="P320" i="1" l="1"/>
  <c r="N320" i="1"/>
  <c r="AE690" i="1"/>
  <c r="AC691" i="1" s="1"/>
  <c r="Q320" i="1" l="1"/>
  <c r="AU690" i="1"/>
  <c r="S320" i="1"/>
  <c r="O320" i="1"/>
  <c r="AA320" i="1" s="1"/>
  <c r="Z320" i="1"/>
  <c r="AA691" i="1"/>
  <c r="H320" i="1"/>
  <c r="Z691" i="1" l="1"/>
  <c r="J321" i="1" s="1"/>
  <c r="K321" i="1"/>
  <c r="W321" i="1" s="1"/>
  <c r="AD691" i="1"/>
  <c r="M321" i="1"/>
  <c r="P321" i="1" l="1"/>
  <c r="N321" i="1"/>
  <c r="AE691" i="1"/>
  <c r="AC692" i="1" s="1"/>
  <c r="Q321" i="1" l="1"/>
  <c r="AU691" i="1"/>
  <c r="S321" i="1"/>
  <c r="O321" i="1"/>
  <c r="AA321" i="1" s="1"/>
  <c r="Z321" i="1"/>
  <c r="AA692" i="1"/>
  <c r="H321" i="1"/>
  <c r="K322" i="1" l="1"/>
  <c r="W322" i="1" s="1"/>
  <c r="Z692" i="1"/>
  <c r="J322" i="1" s="1"/>
  <c r="AD692" i="1"/>
  <c r="M322" i="1"/>
  <c r="P322" i="1" l="1"/>
  <c r="N322" i="1"/>
  <c r="AE692" i="1"/>
  <c r="AC693" i="1" s="1"/>
  <c r="Q322" i="1" l="1"/>
  <c r="AU692" i="1"/>
  <c r="S322" i="1"/>
  <c r="O322" i="1"/>
  <c r="AA322" i="1" s="1"/>
  <c r="Z322" i="1"/>
  <c r="AA693" i="1"/>
  <c r="H322" i="1"/>
  <c r="K323" i="1" l="1"/>
  <c r="W323" i="1" s="1"/>
  <c r="Z693" i="1"/>
  <c r="J323" i="1" s="1"/>
  <c r="AD693" i="1"/>
  <c r="M323" i="1"/>
  <c r="P323" i="1" l="1"/>
  <c r="N323" i="1"/>
  <c r="AE693" i="1"/>
  <c r="AC694" i="1" s="1"/>
  <c r="Q323" i="1" l="1"/>
  <c r="S323" i="1"/>
  <c r="AU693" i="1"/>
  <c r="O323" i="1"/>
  <c r="AA323" i="1" s="1"/>
  <c r="Z323" i="1"/>
  <c r="AA694" i="1"/>
  <c r="H323" i="1"/>
  <c r="K324" i="1" l="1"/>
  <c r="W324" i="1" s="1"/>
  <c r="Z694" i="1"/>
  <c r="J324" i="1" s="1"/>
  <c r="AD694" i="1"/>
  <c r="M324" i="1"/>
  <c r="P324" i="1" l="1"/>
  <c r="N324" i="1"/>
  <c r="AE694" i="1"/>
  <c r="AC695" i="1" s="1"/>
  <c r="Q324" i="1" l="1"/>
  <c r="S324" i="1"/>
  <c r="AU694" i="1"/>
  <c r="O324" i="1"/>
  <c r="AA324" i="1" s="1"/>
  <c r="Z324" i="1"/>
  <c r="AA695" i="1"/>
  <c r="H324" i="1"/>
  <c r="Z695" i="1" l="1"/>
  <c r="J325" i="1" s="1"/>
  <c r="K325" i="1"/>
  <c r="W325" i="1" s="1"/>
  <c r="AD695" i="1"/>
  <c r="M325" i="1"/>
  <c r="P325" i="1" l="1"/>
  <c r="AU695" i="1" s="1"/>
  <c r="N325" i="1"/>
  <c r="AE695" i="1"/>
  <c r="AC696" i="1" s="1"/>
  <c r="S325" i="1" l="1"/>
  <c r="Q325" i="1"/>
  <c r="O325" i="1"/>
  <c r="AA325" i="1" s="1"/>
  <c r="Z325" i="1"/>
  <c r="AA696" i="1"/>
  <c r="H325" i="1"/>
  <c r="K326" i="1" l="1"/>
  <c r="W326" i="1" s="1"/>
  <c r="Z696" i="1"/>
  <c r="J326" i="1" s="1"/>
  <c r="AD696" i="1"/>
  <c r="M326" i="1"/>
  <c r="P326" i="1" l="1"/>
  <c r="N326" i="1"/>
  <c r="AE696" i="1"/>
  <c r="AC697" i="1" s="1"/>
  <c r="Q326" i="1" l="1"/>
  <c r="AU696" i="1"/>
  <c r="S326" i="1"/>
  <c r="O326" i="1"/>
  <c r="AA326" i="1" s="1"/>
  <c r="Z326" i="1"/>
  <c r="AA697" i="1"/>
  <c r="H326" i="1"/>
  <c r="K327" i="1" l="1"/>
  <c r="W327" i="1" s="1"/>
  <c r="Z697" i="1"/>
  <c r="J327" i="1" s="1"/>
  <c r="AD697" i="1"/>
  <c r="M327" i="1"/>
  <c r="P327" i="1" l="1"/>
  <c r="AU697" i="1" s="1"/>
  <c r="N327" i="1"/>
  <c r="AE697" i="1"/>
  <c r="AC698" i="1" s="1"/>
  <c r="Q327" i="1" l="1"/>
  <c r="S327" i="1"/>
  <c r="O327" i="1"/>
  <c r="AA327" i="1" s="1"/>
  <c r="Z327" i="1"/>
  <c r="AA698" i="1"/>
  <c r="H327" i="1"/>
  <c r="Z698" i="1" l="1"/>
  <c r="J328" i="1" s="1"/>
  <c r="K328" i="1"/>
  <c r="W328" i="1" s="1"/>
  <c r="AD698" i="1"/>
  <c r="M328" i="1"/>
  <c r="P328" i="1" l="1"/>
  <c r="S328" i="1" s="1"/>
  <c r="N328" i="1"/>
  <c r="AE698" i="1"/>
  <c r="AC699" i="1" s="1"/>
  <c r="Q328" i="1" l="1"/>
  <c r="AU698" i="1"/>
  <c r="O328" i="1"/>
  <c r="AA328" i="1" s="1"/>
  <c r="Z328" i="1"/>
  <c r="AA699" i="1"/>
  <c r="H328" i="1"/>
  <c r="Z699" i="1" l="1"/>
  <c r="J329" i="1" s="1"/>
  <c r="K329" i="1"/>
  <c r="W329" i="1" s="1"/>
  <c r="AD699" i="1"/>
  <c r="M329" i="1"/>
  <c r="P329" i="1" l="1"/>
  <c r="AU699" i="1" s="1"/>
  <c r="N329" i="1"/>
  <c r="AE699" i="1"/>
  <c r="AC700" i="1" s="1"/>
  <c r="S329" i="1" l="1"/>
  <c r="Q329" i="1"/>
  <c r="O329" i="1"/>
  <c r="AA329" i="1" s="1"/>
  <c r="Z329" i="1"/>
  <c r="AA700" i="1"/>
  <c r="H329" i="1"/>
  <c r="K330" i="1" l="1"/>
  <c r="W330" i="1" s="1"/>
  <c r="Z700" i="1"/>
  <c r="J330" i="1" s="1"/>
  <c r="AD700" i="1"/>
  <c r="M330" i="1"/>
  <c r="P330" i="1" l="1"/>
  <c r="N330" i="1"/>
  <c r="AE700" i="1"/>
  <c r="AC701" i="1" s="1"/>
  <c r="Q330" i="1" l="1"/>
  <c r="AU700" i="1"/>
  <c r="S330" i="1"/>
  <c r="O330" i="1"/>
  <c r="AA330" i="1" s="1"/>
  <c r="Z330" i="1"/>
  <c r="AA701" i="1"/>
  <c r="H330" i="1"/>
  <c r="K331" i="1" l="1"/>
  <c r="W331" i="1" s="1"/>
  <c r="Z701" i="1"/>
  <c r="J331" i="1" s="1"/>
  <c r="AD701" i="1"/>
  <c r="M331" i="1"/>
  <c r="P331" i="1" l="1"/>
  <c r="N331" i="1"/>
  <c r="AE701" i="1"/>
  <c r="AC702" i="1" s="1"/>
  <c r="Q331" i="1" l="1"/>
  <c r="S331" i="1"/>
  <c r="AU701" i="1"/>
  <c r="O331" i="1"/>
  <c r="AA331" i="1" s="1"/>
  <c r="Z331" i="1"/>
  <c r="AA702" i="1"/>
  <c r="H331" i="1"/>
  <c r="K332" i="1" l="1"/>
  <c r="W332" i="1" s="1"/>
  <c r="Z702" i="1"/>
  <c r="J332" i="1" s="1"/>
  <c r="AD702" i="1"/>
  <c r="M332" i="1"/>
  <c r="P332" i="1" l="1"/>
  <c r="N332" i="1"/>
  <c r="AE702" i="1"/>
  <c r="AC703" i="1" s="1"/>
  <c r="Q332" i="1" l="1"/>
  <c r="S332" i="1"/>
  <c r="AU702" i="1"/>
  <c r="O332" i="1"/>
  <c r="AA332" i="1" s="1"/>
  <c r="Z332" i="1"/>
  <c r="AA703" i="1"/>
  <c r="H332" i="1"/>
  <c r="Z703" i="1" l="1"/>
  <c r="J333" i="1" s="1"/>
  <c r="K333" i="1"/>
  <c r="W333" i="1" s="1"/>
  <c r="AD703" i="1"/>
  <c r="M333" i="1"/>
  <c r="P333" i="1" l="1"/>
  <c r="N333" i="1"/>
  <c r="AE703" i="1"/>
  <c r="AC704" i="1" s="1"/>
  <c r="Q333" i="1" l="1"/>
  <c r="S333" i="1"/>
  <c r="AU703" i="1"/>
  <c r="O333" i="1"/>
  <c r="AA333" i="1" s="1"/>
  <c r="Z333" i="1"/>
  <c r="AA704" i="1"/>
  <c r="H333" i="1"/>
  <c r="K334" i="1" l="1"/>
  <c r="W334" i="1" s="1"/>
  <c r="Z704" i="1"/>
  <c r="J334" i="1" s="1"/>
  <c r="AD704" i="1"/>
  <c r="M334" i="1"/>
  <c r="P334" i="1" l="1"/>
  <c r="N334" i="1"/>
  <c r="AE704" i="1"/>
  <c r="AC705" i="1" s="1"/>
  <c r="Q334" i="1" l="1"/>
  <c r="AU704" i="1"/>
  <c r="S334" i="1"/>
  <c r="O334" i="1"/>
  <c r="AA334" i="1" s="1"/>
  <c r="Z334" i="1"/>
  <c r="AA705" i="1"/>
  <c r="H334" i="1"/>
  <c r="Z705" i="1" l="1"/>
  <c r="J335" i="1" s="1"/>
  <c r="K335" i="1"/>
  <c r="W335" i="1" s="1"/>
  <c r="AD705" i="1"/>
  <c r="M335" i="1"/>
  <c r="P335" i="1" l="1"/>
  <c r="S335" i="1" s="1"/>
  <c r="N335" i="1"/>
  <c r="AE705" i="1"/>
  <c r="AC706" i="1" s="1"/>
  <c r="AU705" i="1" l="1"/>
  <c r="Q335" i="1"/>
  <c r="O335" i="1"/>
  <c r="AA335" i="1" s="1"/>
  <c r="Z335" i="1"/>
  <c r="AA706" i="1"/>
  <c r="H335" i="1"/>
  <c r="K336" i="1" l="1"/>
  <c r="W336" i="1" s="1"/>
  <c r="Z706" i="1"/>
  <c r="J336" i="1" s="1"/>
  <c r="AD706" i="1"/>
  <c r="M336" i="1"/>
  <c r="P336" i="1" l="1"/>
  <c r="AU706" i="1" s="1"/>
  <c r="N336" i="1"/>
  <c r="AE706" i="1"/>
  <c r="AC707" i="1" s="1"/>
  <c r="S336" i="1" l="1"/>
  <c r="Q336" i="1"/>
  <c r="O336" i="1"/>
  <c r="AA336" i="1" s="1"/>
  <c r="Z336" i="1"/>
  <c r="AA707" i="1"/>
  <c r="H336" i="1"/>
  <c r="Z707" i="1" l="1"/>
  <c r="J337" i="1" s="1"/>
  <c r="K337" i="1"/>
  <c r="W337" i="1" s="1"/>
  <c r="AD707" i="1"/>
  <c r="M337" i="1"/>
  <c r="P337" i="1" l="1"/>
  <c r="N337" i="1"/>
  <c r="AE707" i="1"/>
  <c r="AC708" i="1" s="1"/>
  <c r="Q337" i="1" l="1"/>
  <c r="S337" i="1"/>
  <c r="AU707" i="1"/>
  <c r="O337" i="1"/>
  <c r="AA337" i="1" s="1"/>
  <c r="Z337" i="1"/>
  <c r="AA708" i="1"/>
  <c r="H337" i="1"/>
  <c r="K338" i="1" l="1"/>
  <c r="W338" i="1" s="1"/>
  <c r="Z708" i="1"/>
  <c r="J338" i="1" s="1"/>
  <c r="AD708" i="1"/>
  <c r="M338" i="1"/>
  <c r="P338" i="1" l="1"/>
  <c r="N338" i="1"/>
  <c r="AE708" i="1"/>
  <c r="AC709" i="1" s="1"/>
  <c r="Q338" i="1" l="1"/>
  <c r="S338" i="1"/>
  <c r="AU708" i="1"/>
  <c r="O338" i="1"/>
  <c r="AA338" i="1" s="1"/>
  <c r="Z338" i="1"/>
  <c r="AA709" i="1"/>
  <c r="H338" i="1"/>
  <c r="K339" i="1" l="1"/>
  <c r="W339" i="1" s="1"/>
  <c r="Z709" i="1"/>
  <c r="J339" i="1" s="1"/>
  <c r="AD709" i="1"/>
  <c r="M339" i="1"/>
  <c r="P339" i="1" l="1"/>
  <c r="N339" i="1"/>
  <c r="AE709" i="1"/>
  <c r="AC710" i="1" s="1"/>
  <c r="Q339" i="1" l="1"/>
  <c r="AU709" i="1"/>
  <c r="S339" i="1"/>
  <c r="O339" i="1"/>
  <c r="AA339" i="1" s="1"/>
  <c r="Z339" i="1"/>
  <c r="AA710" i="1"/>
  <c r="H339" i="1"/>
  <c r="K340" i="1" l="1"/>
  <c r="W340" i="1" s="1"/>
  <c r="Z710" i="1"/>
  <c r="J340" i="1" s="1"/>
  <c r="AD710" i="1"/>
  <c r="M340" i="1"/>
  <c r="P340" i="1" l="1"/>
  <c r="N340" i="1"/>
  <c r="AE710" i="1"/>
  <c r="AC711" i="1" s="1"/>
  <c r="Q340" i="1" l="1"/>
  <c r="AU710" i="1"/>
  <c r="S340" i="1"/>
  <c r="O340" i="1"/>
  <c r="AA340" i="1" s="1"/>
  <c r="Z340" i="1"/>
  <c r="AA711" i="1"/>
  <c r="H340" i="1"/>
  <c r="K341" i="1" l="1"/>
  <c r="W341" i="1" s="1"/>
  <c r="Z711" i="1"/>
  <c r="J341" i="1" s="1"/>
  <c r="AD711" i="1"/>
  <c r="M341" i="1"/>
  <c r="P341" i="1" l="1"/>
  <c r="S341" i="1" s="1"/>
  <c r="N341" i="1"/>
  <c r="AE711" i="1"/>
  <c r="AC712" i="1" s="1"/>
  <c r="AU711" i="1" l="1"/>
  <c r="Q341" i="1"/>
  <c r="O341" i="1"/>
  <c r="AA341" i="1" s="1"/>
  <c r="Z341" i="1"/>
  <c r="AA712" i="1"/>
  <c r="H341" i="1"/>
  <c r="Z712" i="1" l="1"/>
  <c r="J342" i="1" s="1"/>
  <c r="K342" i="1"/>
  <c r="W342" i="1" s="1"/>
  <c r="AD712" i="1"/>
  <c r="M342" i="1"/>
  <c r="P342" i="1" l="1"/>
  <c r="N342" i="1"/>
  <c r="AE712" i="1"/>
  <c r="AC713" i="1" s="1"/>
  <c r="Q342" i="1" l="1"/>
  <c r="S342" i="1"/>
  <c r="AU712" i="1"/>
  <c r="O342" i="1"/>
  <c r="AA342" i="1" s="1"/>
  <c r="Z342" i="1"/>
  <c r="AA713" i="1"/>
  <c r="H342" i="1"/>
  <c r="K343" i="1" l="1"/>
  <c r="W343" i="1" s="1"/>
  <c r="Z713" i="1"/>
  <c r="J343" i="1" s="1"/>
  <c r="AD713" i="1"/>
  <c r="M343" i="1"/>
  <c r="P343" i="1" l="1"/>
  <c r="N343" i="1"/>
  <c r="AE713" i="1"/>
  <c r="AC714" i="1" s="1"/>
  <c r="Q343" i="1" l="1"/>
  <c r="AU713" i="1"/>
  <c r="S343" i="1"/>
  <c r="O343" i="1"/>
  <c r="AA343" i="1" s="1"/>
  <c r="Z343" i="1"/>
  <c r="AA714" i="1"/>
  <c r="H343" i="1"/>
  <c r="Z714" i="1" l="1"/>
  <c r="J344" i="1" s="1"/>
  <c r="K344" i="1"/>
  <c r="W344" i="1" s="1"/>
  <c r="AD714" i="1"/>
  <c r="M344" i="1"/>
  <c r="P344" i="1" l="1"/>
  <c r="N344" i="1"/>
  <c r="AE714" i="1"/>
  <c r="AC715" i="1" s="1"/>
  <c r="Q344" i="1" l="1"/>
  <c r="AU714" i="1"/>
  <c r="S344" i="1"/>
  <c r="O344" i="1"/>
  <c r="AA344" i="1" s="1"/>
  <c r="Z344" i="1"/>
  <c r="AA715" i="1"/>
  <c r="H344" i="1"/>
  <c r="K345" i="1" l="1"/>
  <c r="W345" i="1" s="1"/>
  <c r="Z715" i="1"/>
  <c r="J345" i="1" s="1"/>
  <c r="AD715" i="1"/>
  <c r="M345" i="1"/>
  <c r="P345" i="1" l="1"/>
  <c r="N345" i="1"/>
  <c r="AE715" i="1"/>
  <c r="AC716" i="1" s="1"/>
  <c r="Q345" i="1" l="1"/>
  <c r="AU715" i="1"/>
  <c r="S345" i="1"/>
  <c r="O345" i="1"/>
  <c r="AA345" i="1" s="1"/>
  <c r="Z345" i="1"/>
  <c r="AA716" i="1"/>
  <c r="H345" i="1"/>
  <c r="K346" i="1" l="1"/>
  <c r="W346" i="1" s="1"/>
  <c r="Z716" i="1"/>
  <c r="J346" i="1" s="1"/>
  <c r="AD716" i="1"/>
  <c r="M346" i="1"/>
  <c r="P346" i="1" l="1"/>
  <c r="N346" i="1"/>
  <c r="AE716" i="1"/>
  <c r="AC717" i="1" s="1"/>
  <c r="Q346" i="1" l="1"/>
  <c r="AU716" i="1"/>
  <c r="S346" i="1"/>
  <c r="O346" i="1"/>
  <c r="AA346" i="1" s="1"/>
  <c r="Z346" i="1"/>
  <c r="AA717" i="1"/>
  <c r="H346" i="1"/>
  <c r="K347" i="1" l="1"/>
  <c r="W347" i="1" s="1"/>
  <c r="Z717" i="1"/>
  <c r="J347" i="1" s="1"/>
  <c r="AD717" i="1"/>
  <c r="M347" i="1"/>
  <c r="P347" i="1" l="1"/>
  <c r="N347" i="1"/>
  <c r="AE717" i="1"/>
  <c r="AC718" i="1" s="1"/>
  <c r="Q347" i="1" l="1"/>
  <c r="AU717" i="1"/>
  <c r="S347" i="1"/>
  <c r="O347" i="1"/>
  <c r="AA347" i="1" s="1"/>
  <c r="Z347" i="1"/>
  <c r="AA718" i="1"/>
  <c r="H347" i="1"/>
  <c r="K348" i="1" l="1"/>
  <c r="W348" i="1" s="1"/>
  <c r="Z718" i="1"/>
  <c r="J348" i="1" s="1"/>
  <c r="AD718" i="1"/>
  <c r="M348" i="1"/>
  <c r="P348" i="1" l="1"/>
  <c r="S348" i="1" s="1"/>
  <c r="N348" i="1"/>
  <c r="AE718" i="1"/>
  <c r="AC719" i="1" s="1"/>
  <c r="Q348" i="1" l="1"/>
  <c r="AU718" i="1"/>
  <c r="O348" i="1"/>
  <c r="AA348" i="1" s="1"/>
  <c r="Z348" i="1"/>
  <c r="AA719" i="1"/>
  <c r="H348" i="1"/>
  <c r="K349" i="1" l="1"/>
  <c r="W349" i="1" s="1"/>
  <c r="Z719" i="1"/>
  <c r="J349" i="1" s="1"/>
  <c r="AD719" i="1"/>
  <c r="M349" i="1"/>
  <c r="P349" i="1" l="1"/>
  <c r="N349" i="1"/>
  <c r="AE719" i="1"/>
  <c r="AC720" i="1" s="1"/>
  <c r="Q349" i="1" l="1"/>
  <c r="AU719" i="1"/>
  <c r="S349" i="1"/>
  <c r="O349" i="1"/>
  <c r="AA349" i="1" s="1"/>
  <c r="Z349" i="1"/>
  <c r="AA720" i="1"/>
  <c r="H349" i="1"/>
  <c r="K350" i="1" l="1"/>
  <c r="W350" i="1" s="1"/>
  <c r="Z720" i="1"/>
  <c r="J350" i="1" s="1"/>
  <c r="AD720" i="1"/>
  <c r="M350" i="1"/>
  <c r="P350" i="1" l="1"/>
  <c r="N350" i="1"/>
  <c r="AE720" i="1"/>
  <c r="AC721" i="1" s="1"/>
  <c r="Q350" i="1" l="1"/>
  <c r="S350" i="1"/>
  <c r="AU720" i="1"/>
  <c r="O350" i="1"/>
  <c r="AA350" i="1" s="1"/>
  <c r="Z350" i="1"/>
  <c r="AA721" i="1"/>
  <c r="H350" i="1"/>
  <c r="K351" i="1" l="1"/>
  <c r="W351" i="1" s="1"/>
  <c r="Z721" i="1"/>
  <c r="J351" i="1" s="1"/>
  <c r="AD721" i="1"/>
  <c r="M351" i="1"/>
  <c r="P351" i="1" l="1"/>
  <c r="AU721" i="1" s="1"/>
  <c r="N351" i="1"/>
  <c r="AE721" i="1"/>
  <c r="AC722" i="1" s="1"/>
  <c r="Q351" i="1" l="1"/>
  <c r="S351" i="1"/>
  <c r="O351" i="1"/>
  <c r="AA351" i="1" s="1"/>
  <c r="Z351" i="1"/>
  <c r="AA722" i="1"/>
  <c r="H351" i="1"/>
  <c r="Z722" i="1" l="1"/>
  <c r="J352" i="1" s="1"/>
  <c r="K352" i="1"/>
  <c r="W352" i="1" s="1"/>
  <c r="AD722" i="1"/>
  <c r="M352" i="1"/>
  <c r="P352" i="1" l="1"/>
  <c r="N352" i="1"/>
  <c r="AE722" i="1"/>
  <c r="AC723" i="1" s="1"/>
  <c r="Q352" i="1" l="1"/>
  <c r="AU722" i="1"/>
  <c r="S352" i="1"/>
  <c r="O352" i="1"/>
  <c r="AA352" i="1" s="1"/>
  <c r="Z352" i="1"/>
  <c r="AA723" i="1"/>
  <c r="H352" i="1"/>
  <c r="Z723" i="1" l="1"/>
  <c r="J353" i="1" s="1"/>
  <c r="K353" i="1"/>
  <c r="W353" i="1" s="1"/>
  <c r="AD723" i="1"/>
  <c r="M353" i="1"/>
  <c r="P353" i="1" l="1"/>
  <c r="N353" i="1"/>
  <c r="AE723" i="1"/>
  <c r="AC724" i="1" s="1"/>
  <c r="Q353" i="1" l="1"/>
  <c r="S353" i="1"/>
  <c r="AU723" i="1"/>
  <c r="O353" i="1"/>
  <c r="AA353" i="1" s="1"/>
  <c r="Z353" i="1"/>
  <c r="AA724" i="1"/>
  <c r="H353" i="1"/>
  <c r="K354" i="1" l="1"/>
  <c r="W354" i="1" s="1"/>
  <c r="Z724" i="1"/>
  <c r="J354" i="1" s="1"/>
  <c r="AD724" i="1"/>
  <c r="M354" i="1"/>
  <c r="P354" i="1" l="1"/>
  <c r="N354" i="1"/>
  <c r="AE724" i="1"/>
  <c r="AC725" i="1" s="1"/>
  <c r="Q354" i="1" l="1"/>
  <c r="S354" i="1"/>
  <c r="AU724" i="1"/>
  <c r="O354" i="1"/>
  <c r="AA354" i="1" s="1"/>
  <c r="Z354" i="1"/>
  <c r="AA725" i="1"/>
  <c r="H354" i="1"/>
  <c r="Z725" i="1" l="1"/>
  <c r="J355" i="1" s="1"/>
  <c r="K355" i="1"/>
  <c r="W355" i="1" s="1"/>
  <c r="AD725" i="1"/>
  <c r="M355" i="1"/>
  <c r="P355" i="1" l="1"/>
  <c r="N355" i="1"/>
  <c r="AE725" i="1"/>
  <c r="AC726" i="1" s="1"/>
  <c r="Q355" i="1" l="1"/>
  <c r="AU725" i="1"/>
  <c r="S355" i="1"/>
  <c r="O355" i="1"/>
  <c r="AA355" i="1" s="1"/>
  <c r="Z355" i="1"/>
  <c r="AA726" i="1"/>
  <c r="H355" i="1"/>
  <c r="K356" i="1" l="1"/>
  <c r="W356" i="1" s="1"/>
  <c r="Z726" i="1"/>
  <c r="J356" i="1" s="1"/>
  <c r="AD726" i="1"/>
  <c r="M356" i="1"/>
  <c r="P356" i="1" l="1"/>
  <c r="N356" i="1"/>
  <c r="AE726" i="1"/>
  <c r="AC727" i="1" s="1"/>
  <c r="Q356" i="1" l="1"/>
  <c r="AU726" i="1"/>
  <c r="S356" i="1"/>
  <c r="O356" i="1"/>
  <c r="AA356" i="1" s="1"/>
  <c r="Z356" i="1"/>
  <c r="AA727" i="1"/>
  <c r="H356" i="1"/>
  <c r="K357" i="1" l="1"/>
  <c r="W357" i="1" s="1"/>
  <c r="Z727" i="1"/>
  <c r="J357" i="1" s="1"/>
  <c r="AD727" i="1"/>
  <c r="M357" i="1"/>
  <c r="P357" i="1" l="1"/>
  <c r="N357" i="1"/>
  <c r="AE727" i="1"/>
  <c r="AC728" i="1" s="1"/>
  <c r="Q357" i="1" l="1"/>
  <c r="S357" i="1"/>
  <c r="AU727" i="1"/>
  <c r="O357" i="1"/>
  <c r="AA357" i="1" s="1"/>
  <c r="Z357" i="1"/>
  <c r="AA728" i="1"/>
  <c r="H357" i="1"/>
  <c r="K358" i="1" l="1"/>
  <c r="W358" i="1" s="1"/>
  <c r="Z728" i="1"/>
  <c r="J358" i="1" s="1"/>
  <c r="AD728" i="1"/>
  <c r="M358" i="1"/>
  <c r="P358" i="1" l="1"/>
  <c r="N358" i="1"/>
  <c r="AE728" i="1"/>
  <c r="AC729" i="1" s="1"/>
  <c r="Q358" i="1" l="1"/>
  <c r="S358" i="1"/>
  <c r="AU728" i="1"/>
  <c r="O358" i="1"/>
  <c r="AA358" i="1" s="1"/>
  <c r="Z358" i="1"/>
  <c r="AA729" i="1"/>
  <c r="H358" i="1"/>
  <c r="Z729" i="1" l="1"/>
  <c r="J359" i="1" s="1"/>
  <c r="K359" i="1"/>
  <c r="W359" i="1" s="1"/>
  <c r="AD729" i="1"/>
  <c r="M359" i="1"/>
  <c r="P359" i="1" l="1"/>
  <c r="N359" i="1"/>
  <c r="AE729" i="1"/>
  <c r="AC730" i="1" s="1"/>
  <c r="Q359" i="1" l="1"/>
  <c r="AU729" i="1"/>
  <c r="S359" i="1"/>
  <c r="O359" i="1"/>
  <c r="AA359" i="1" s="1"/>
  <c r="Z359" i="1"/>
  <c r="AA730" i="1"/>
  <c r="H359" i="1"/>
  <c r="K360" i="1" l="1"/>
  <c r="W360" i="1" s="1"/>
  <c r="Z730" i="1"/>
  <c r="J360" i="1" s="1"/>
  <c r="AD730" i="1"/>
  <c r="M360" i="1"/>
  <c r="P360" i="1" l="1"/>
  <c r="N360" i="1"/>
  <c r="AE730" i="1"/>
  <c r="AC731" i="1" s="1"/>
  <c r="Q360" i="1" l="1"/>
  <c r="S360" i="1"/>
  <c r="AU730" i="1"/>
  <c r="O360" i="1"/>
  <c r="AA360" i="1" s="1"/>
  <c r="Z360" i="1"/>
  <c r="AA731" i="1"/>
  <c r="H360" i="1"/>
  <c r="K361" i="1" l="1"/>
  <c r="W361" i="1" s="1"/>
  <c r="Z731" i="1"/>
  <c r="J361" i="1" s="1"/>
  <c r="AD731" i="1"/>
  <c r="M361" i="1"/>
  <c r="P361" i="1" l="1"/>
  <c r="N361" i="1"/>
  <c r="AE731" i="1"/>
  <c r="AC732" i="1" s="1"/>
  <c r="Q361" i="1" l="1"/>
  <c r="AU731" i="1"/>
  <c r="S361" i="1"/>
  <c r="O361" i="1"/>
  <c r="AA361" i="1" s="1"/>
  <c r="Z361" i="1"/>
  <c r="AA732" i="1"/>
  <c r="H361" i="1"/>
  <c r="K362" i="1" l="1"/>
  <c r="W362" i="1" s="1"/>
  <c r="Z732" i="1"/>
  <c r="J362" i="1" s="1"/>
  <c r="AD732" i="1"/>
  <c r="M362" i="1"/>
  <c r="P362" i="1" l="1"/>
  <c r="N362" i="1"/>
  <c r="AE732" i="1"/>
  <c r="AC733" i="1" s="1"/>
  <c r="Q362" i="1" l="1"/>
  <c r="AU732" i="1"/>
  <c r="S362" i="1"/>
  <c r="O362" i="1"/>
  <c r="AA362" i="1" s="1"/>
  <c r="Z362" i="1"/>
  <c r="AA733" i="1"/>
  <c r="H362" i="1"/>
  <c r="K363" i="1" l="1"/>
  <c r="W363" i="1" s="1"/>
  <c r="Z733" i="1"/>
  <c r="J363" i="1" s="1"/>
  <c r="AD733" i="1"/>
  <c r="M363" i="1"/>
  <c r="P363" i="1" l="1"/>
  <c r="N363" i="1"/>
  <c r="AE733" i="1"/>
  <c r="AC734" i="1" s="1"/>
  <c r="Q363" i="1" l="1"/>
  <c r="AU733" i="1"/>
  <c r="S363" i="1"/>
  <c r="O363" i="1"/>
  <c r="AA363" i="1" s="1"/>
  <c r="Z363" i="1"/>
  <c r="AA734" i="1"/>
  <c r="H363" i="1"/>
  <c r="Z734" i="1" l="1"/>
  <c r="J364" i="1" s="1"/>
  <c r="K364" i="1"/>
  <c r="W364" i="1" s="1"/>
  <c r="AD734" i="1"/>
  <c r="M364" i="1"/>
  <c r="P364" i="1" l="1"/>
  <c r="N364" i="1"/>
  <c r="AE734" i="1"/>
  <c r="AC735" i="1" s="1"/>
  <c r="Q364" i="1" l="1"/>
  <c r="AU734" i="1"/>
  <c r="S364" i="1"/>
  <c r="O364" i="1"/>
  <c r="AA364" i="1" s="1"/>
  <c r="Z364" i="1"/>
  <c r="AA735" i="1"/>
  <c r="H364" i="1"/>
  <c r="K365" i="1" l="1"/>
  <c r="W365" i="1" s="1"/>
  <c r="Z735" i="1"/>
  <c r="J365" i="1" s="1"/>
  <c r="AD735" i="1"/>
  <c r="M365" i="1"/>
  <c r="P365" i="1" l="1"/>
  <c r="AU735" i="1" s="1"/>
  <c r="N365" i="1"/>
  <c r="AE735" i="1"/>
  <c r="AC736" i="1" s="1"/>
  <c r="Q365" i="1" l="1"/>
  <c r="S365" i="1"/>
  <c r="O365" i="1"/>
  <c r="AA365" i="1" s="1"/>
  <c r="Z365" i="1"/>
  <c r="AA736" i="1"/>
  <c r="H365" i="1"/>
  <c r="K366" i="1" l="1"/>
  <c r="W366" i="1" s="1"/>
  <c r="Z736" i="1"/>
  <c r="J366" i="1" s="1"/>
  <c r="AD736" i="1"/>
  <c r="M366" i="1"/>
  <c r="P366" i="1" l="1"/>
  <c r="N366" i="1"/>
  <c r="AE736" i="1"/>
  <c r="AC737" i="1" s="1"/>
  <c r="Q366" i="1" l="1"/>
  <c r="AU736" i="1"/>
  <c r="S366" i="1"/>
  <c r="O366" i="1"/>
  <c r="AA366" i="1" s="1"/>
  <c r="Z366" i="1"/>
  <c r="AA737" i="1"/>
  <c r="H366" i="1"/>
  <c r="Z737" i="1" l="1"/>
  <c r="J367" i="1" s="1"/>
  <c r="K367" i="1"/>
  <c r="W367" i="1" s="1"/>
  <c r="AD737" i="1"/>
  <c r="M367" i="1"/>
  <c r="P367" i="1" l="1"/>
  <c r="N367" i="1"/>
  <c r="AE737" i="1"/>
  <c r="AC738" i="1" s="1"/>
  <c r="Q367" i="1" l="1"/>
  <c r="S367" i="1"/>
  <c r="AU737" i="1"/>
  <c r="O367" i="1"/>
  <c r="AA367" i="1" s="1"/>
  <c r="Z367" i="1"/>
  <c r="AA738" i="1"/>
  <c r="H367" i="1"/>
  <c r="Z738" i="1" l="1"/>
  <c r="J368" i="1" s="1"/>
  <c r="P368" i="1" s="1"/>
  <c r="K368" i="1"/>
  <c r="W368" i="1" s="1"/>
  <c r="AD738" i="1"/>
  <c r="M368" i="1"/>
  <c r="N368" i="1" l="1"/>
  <c r="AE738" i="1"/>
  <c r="AC739" i="1" s="1"/>
  <c r="Q368" i="1" l="1"/>
  <c r="AU738" i="1"/>
  <c r="S368" i="1"/>
  <c r="O368" i="1"/>
  <c r="AA368" i="1" s="1"/>
  <c r="Z368" i="1"/>
  <c r="AA739" i="1"/>
  <c r="H368" i="1"/>
  <c r="Z739" i="1" l="1"/>
  <c r="J369" i="1" s="1"/>
  <c r="K369" i="1"/>
  <c r="W369" i="1" s="1"/>
  <c r="AD739" i="1"/>
  <c r="M369" i="1"/>
  <c r="P369" i="1" l="1"/>
  <c r="N369" i="1"/>
  <c r="AE739" i="1"/>
  <c r="AC740" i="1" s="1"/>
  <c r="Q369" i="1" l="1"/>
  <c r="AU739" i="1"/>
  <c r="S369" i="1"/>
  <c r="O369" i="1"/>
  <c r="AA369" i="1" s="1"/>
  <c r="Z369" i="1"/>
  <c r="AA740" i="1"/>
  <c r="H369" i="1"/>
  <c r="K370" i="1" l="1"/>
  <c r="W370" i="1" s="1"/>
  <c r="Z740" i="1"/>
  <c r="J370" i="1" s="1"/>
  <c r="AD740" i="1"/>
  <c r="M370" i="1"/>
  <c r="P370" i="1" l="1"/>
  <c r="N370" i="1"/>
  <c r="AE740" i="1"/>
  <c r="AC741" i="1" s="1"/>
  <c r="Q370" i="1" l="1"/>
  <c r="AU740" i="1"/>
  <c r="S370" i="1"/>
  <c r="O370" i="1"/>
  <c r="AA370" i="1" s="1"/>
  <c r="Z370" i="1"/>
  <c r="AA741" i="1"/>
  <c r="H370" i="1"/>
  <c r="K371" i="1" l="1"/>
  <c r="W371" i="1" s="1"/>
  <c r="Z741" i="1"/>
  <c r="AA742" i="1"/>
  <c r="Z743" i="1" s="1"/>
  <c r="AD741" i="1"/>
  <c r="AD745" i="1" s="1"/>
  <c r="M371" i="1"/>
  <c r="AC742" i="1"/>
  <c r="M372" i="1" l="1"/>
  <c r="K372" i="1"/>
  <c r="W372" i="1"/>
  <c r="N371" i="1"/>
  <c r="AD742" i="1"/>
  <c r="AB743" i="1" s="1"/>
  <c r="AE741" i="1"/>
  <c r="AE745" i="1" s="1"/>
  <c r="Z742" i="1"/>
  <c r="L371" i="1" l="1"/>
  <c r="Z371" i="1"/>
  <c r="J371" i="1"/>
  <c r="H371" i="1"/>
  <c r="H374" i="1"/>
  <c r="J372" i="1"/>
  <c r="P373" i="1" s="1"/>
  <c r="N372" i="1"/>
  <c r="L373" i="1" s="1"/>
  <c r="O371" i="1"/>
  <c r="Z372" i="1" l="1"/>
  <c r="O375" i="1"/>
  <c r="H8" i="1" s="1"/>
  <c r="AA371" i="1"/>
  <c r="P371" i="1"/>
  <c r="L372" i="1"/>
  <c r="J373" i="1" s="1"/>
  <c r="P372" i="1"/>
  <c r="Q371" i="1" l="1"/>
  <c r="R371" i="1" s="1"/>
  <c r="B367" i="1"/>
  <c r="B359" i="1"/>
  <c r="B351" i="1"/>
  <c r="B343" i="1"/>
  <c r="B335" i="1"/>
  <c r="B327" i="1"/>
  <c r="B319" i="1"/>
  <c r="B311" i="1"/>
  <c r="B303" i="1"/>
  <c r="B295" i="1"/>
  <c r="B287" i="1"/>
  <c r="B279" i="1"/>
  <c r="B271" i="1"/>
  <c r="B263" i="1"/>
  <c r="B255" i="1"/>
  <c r="B247" i="1"/>
  <c r="B239" i="1"/>
  <c r="B231" i="1"/>
  <c r="B223" i="1"/>
  <c r="B215" i="1"/>
  <c r="B199" i="1"/>
  <c r="B326" i="1"/>
  <c r="B270" i="1"/>
  <c r="B230" i="1"/>
  <c r="B366" i="1"/>
  <c r="B365" i="1"/>
  <c r="B357" i="1"/>
  <c r="B349" i="1"/>
  <c r="B341" i="1"/>
  <c r="B333" i="1"/>
  <c r="B325" i="1"/>
  <c r="B317" i="1"/>
  <c r="B309" i="1"/>
  <c r="B301" i="1"/>
  <c r="B293" i="1"/>
  <c r="B285" i="1"/>
  <c r="B277" i="1"/>
  <c r="B269" i="1"/>
  <c r="B261" i="1"/>
  <c r="B253" i="1"/>
  <c r="B245" i="1"/>
  <c r="B237" i="1"/>
  <c r="B229" i="1"/>
  <c r="B221" i="1"/>
  <c r="B213" i="1"/>
  <c r="B205" i="1"/>
  <c r="B197" i="1"/>
  <c r="B220" i="1"/>
  <c r="B204" i="1"/>
  <c r="B196" i="1"/>
  <c r="B355" i="1"/>
  <c r="B339" i="1"/>
  <c r="B323" i="1"/>
  <c r="B307" i="1"/>
  <c r="B291" i="1"/>
  <c r="B275" i="1"/>
  <c r="B259" i="1"/>
  <c r="B251" i="1"/>
  <c r="B235" i="1"/>
  <c r="B219" i="1"/>
  <c r="B203" i="1"/>
  <c r="B200" i="1"/>
  <c r="B350" i="1"/>
  <c r="B310" i="1"/>
  <c r="B278" i="1"/>
  <c r="B238" i="1"/>
  <c r="B198" i="1"/>
  <c r="B364" i="1"/>
  <c r="B356" i="1"/>
  <c r="B348" i="1"/>
  <c r="B340" i="1"/>
  <c r="B332" i="1"/>
  <c r="B324" i="1"/>
  <c r="B316" i="1"/>
  <c r="B308" i="1"/>
  <c r="B300" i="1"/>
  <c r="B292" i="1"/>
  <c r="B284" i="1"/>
  <c r="B276" i="1"/>
  <c r="B268" i="1"/>
  <c r="B260" i="1"/>
  <c r="B252" i="1"/>
  <c r="B244" i="1"/>
  <c r="B236" i="1"/>
  <c r="B228" i="1"/>
  <c r="B212" i="1"/>
  <c r="B363" i="1"/>
  <c r="B347" i="1"/>
  <c r="B331" i="1"/>
  <c r="B315" i="1"/>
  <c r="B299" i="1"/>
  <c r="B283" i="1"/>
  <c r="B267" i="1"/>
  <c r="B243" i="1"/>
  <c r="B227" i="1"/>
  <c r="B211" i="1"/>
  <c r="B195" i="1"/>
  <c r="B192" i="1"/>
  <c r="B342" i="1"/>
  <c r="B302" i="1"/>
  <c r="B254" i="1"/>
  <c r="B214" i="1"/>
  <c r="B371" i="1"/>
  <c r="B370" i="1"/>
  <c r="B362" i="1"/>
  <c r="B354" i="1"/>
  <c r="B346" i="1"/>
  <c r="B338" i="1"/>
  <c r="B330" i="1"/>
  <c r="B322" i="1"/>
  <c r="B314" i="1"/>
  <c r="B306" i="1"/>
  <c r="B298" i="1"/>
  <c r="B290" i="1"/>
  <c r="B282" i="1"/>
  <c r="B274" i="1"/>
  <c r="B266" i="1"/>
  <c r="B258" i="1"/>
  <c r="B250" i="1"/>
  <c r="B242" i="1"/>
  <c r="B234" i="1"/>
  <c r="B226" i="1"/>
  <c r="B218" i="1"/>
  <c r="B210" i="1"/>
  <c r="B202" i="1"/>
  <c r="B194" i="1"/>
  <c r="B336" i="1"/>
  <c r="B320" i="1"/>
  <c r="B304" i="1"/>
  <c r="B280" i="1"/>
  <c r="B264" i="1"/>
  <c r="B248" i="1"/>
  <c r="B232" i="1"/>
  <c r="B216" i="1"/>
  <c r="B207" i="1"/>
  <c r="B334" i="1"/>
  <c r="B294" i="1"/>
  <c r="B262" i="1"/>
  <c r="B222" i="1"/>
  <c r="B369" i="1"/>
  <c r="B361" i="1"/>
  <c r="B353" i="1"/>
  <c r="B345" i="1"/>
  <c r="B337" i="1"/>
  <c r="B329" i="1"/>
  <c r="B321" i="1"/>
  <c r="B313" i="1"/>
  <c r="B305" i="1"/>
  <c r="B297" i="1"/>
  <c r="B289" i="1"/>
  <c r="B281" i="1"/>
  <c r="B273" i="1"/>
  <c r="B265" i="1"/>
  <c r="B257" i="1"/>
  <c r="B249" i="1"/>
  <c r="B241" i="1"/>
  <c r="B233" i="1"/>
  <c r="B225" i="1"/>
  <c r="B217" i="1"/>
  <c r="B209" i="1"/>
  <c r="B201" i="1"/>
  <c r="B193" i="1"/>
  <c r="B368" i="1"/>
  <c r="B360" i="1"/>
  <c r="B352" i="1"/>
  <c r="B344" i="1"/>
  <c r="B328" i="1"/>
  <c r="B312" i="1"/>
  <c r="B296" i="1"/>
  <c r="B288" i="1"/>
  <c r="B272" i="1"/>
  <c r="B256" i="1"/>
  <c r="B240" i="1"/>
  <c r="B224" i="1"/>
  <c r="B208" i="1"/>
  <c r="B358" i="1"/>
  <c r="B318" i="1"/>
  <c r="B286" i="1"/>
  <c r="B246" i="1"/>
  <c r="B206" i="1"/>
  <c r="AU741" i="1"/>
  <c r="AV741" i="1" s="1"/>
  <c r="AV740" i="1" s="1"/>
  <c r="AV739" i="1" s="1"/>
  <c r="AV738" i="1" s="1"/>
  <c r="AV737" i="1" s="1"/>
  <c r="AV736" i="1" s="1"/>
  <c r="AV735" i="1" s="1"/>
  <c r="AV734" i="1" s="1"/>
  <c r="AV733" i="1" s="1"/>
  <c r="AV732" i="1" s="1"/>
  <c r="AV731" i="1" s="1"/>
  <c r="AV730" i="1" s="1"/>
  <c r="AV729" i="1" s="1"/>
  <c r="AV728" i="1" s="1"/>
  <c r="AV727" i="1" s="1"/>
  <c r="AV726" i="1" s="1"/>
  <c r="AV725" i="1" s="1"/>
  <c r="AV724" i="1" s="1"/>
  <c r="AV723" i="1" s="1"/>
  <c r="AV722" i="1" s="1"/>
  <c r="AV721" i="1" s="1"/>
  <c r="AV720" i="1" s="1"/>
  <c r="AV719" i="1" s="1"/>
  <c r="AV718" i="1" s="1"/>
  <c r="AV717" i="1" s="1"/>
  <c r="AV716" i="1" s="1"/>
  <c r="AV715" i="1" s="1"/>
  <c r="AV714" i="1" s="1"/>
  <c r="AV713" i="1" s="1"/>
  <c r="AV712" i="1" s="1"/>
  <c r="AV711" i="1" s="1"/>
  <c r="AV710" i="1" s="1"/>
  <c r="AV709" i="1" s="1"/>
  <c r="AV708" i="1" s="1"/>
  <c r="AV707" i="1" s="1"/>
  <c r="AV706" i="1" s="1"/>
  <c r="AV705" i="1" s="1"/>
  <c r="AV704" i="1" s="1"/>
  <c r="AV703" i="1" s="1"/>
  <c r="AV702" i="1" s="1"/>
  <c r="AV701" i="1" s="1"/>
  <c r="AV700" i="1" s="1"/>
  <c r="AV699" i="1" s="1"/>
  <c r="AV698" i="1" s="1"/>
  <c r="AV697" i="1" s="1"/>
  <c r="AV696" i="1" s="1"/>
  <c r="AV695" i="1" s="1"/>
  <c r="AV694" i="1" s="1"/>
  <c r="AV693" i="1" s="1"/>
  <c r="AV692" i="1" s="1"/>
  <c r="AV691" i="1" s="1"/>
  <c r="AV690" i="1" s="1"/>
  <c r="AV689" i="1" s="1"/>
  <c r="AV688" i="1" s="1"/>
  <c r="AV687" i="1" s="1"/>
  <c r="AV686" i="1" s="1"/>
  <c r="AV685" i="1" s="1"/>
  <c r="AV684" i="1" s="1"/>
  <c r="AV683" i="1" s="1"/>
  <c r="AV682" i="1" s="1"/>
  <c r="AV681" i="1" s="1"/>
  <c r="AV680" i="1" s="1"/>
  <c r="AV679" i="1" s="1"/>
  <c r="AV678" i="1" s="1"/>
  <c r="AV677" i="1" s="1"/>
  <c r="AV676" i="1" s="1"/>
  <c r="AV675" i="1" s="1"/>
  <c r="AV674" i="1" s="1"/>
  <c r="AV673" i="1" s="1"/>
  <c r="AV672" i="1" s="1"/>
  <c r="AV671" i="1" s="1"/>
  <c r="AV670" i="1" s="1"/>
  <c r="AV669" i="1" s="1"/>
  <c r="AV668" i="1" s="1"/>
  <c r="AV667" i="1" s="1"/>
  <c r="AV666" i="1" s="1"/>
  <c r="AV665" i="1" s="1"/>
  <c r="AV664" i="1" s="1"/>
  <c r="AV663" i="1" s="1"/>
  <c r="AV662" i="1" s="1"/>
  <c r="AV661" i="1" s="1"/>
  <c r="AV660" i="1" s="1"/>
  <c r="AV659" i="1" s="1"/>
  <c r="AV658" i="1" s="1"/>
  <c r="AV657" i="1" s="1"/>
  <c r="AV656" i="1" s="1"/>
  <c r="AV655" i="1" s="1"/>
  <c r="AV654" i="1" s="1"/>
  <c r="AV653" i="1" s="1"/>
  <c r="AV652" i="1" s="1"/>
  <c r="AV651" i="1" s="1"/>
  <c r="AV650" i="1" s="1"/>
  <c r="AV649" i="1" s="1"/>
  <c r="AV648" i="1" s="1"/>
  <c r="AV647" i="1" s="1"/>
  <c r="AV646" i="1" s="1"/>
  <c r="AV645" i="1" s="1"/>
  <c r="AV644" i="1" s="1"/>
  <c r="AV643" i="1" s="1"/>
  <c r="AV642" i="1" s="1"/>
  <c r="AV641" i="1" s="1"/>
  <c r="AV640" i="1" s="1"/>
  <c r="AV639" i="1" s="1"/>
  <c r="AV638" i="1" s="1"/>
  <c r="AV637" i="1" s="1"/>
  <c r="AV636" i="1" s="1"/>
  <c r="AV635" i="1" s="1"/>
  <c r="AV634" i="1" s="1"/>
  <c r="AV633" i="1" s="1"/>
  <c r="AV632" i="1" s="1"/>
  <c r="AV631" i="1" s="1"/>
  <c r="AV630" i="1" s="1"/>
  <c r="AV629" i="1" s="1"/>
  <c r="AV628" i="1" s="1"/>
  <c r="AV627" i="1" s="1"/>
  <c r="AV626" i="1" s="1"/>
  <c r="AV625" i="1" s="1"/>
  <c r="AV624" i="1" s="1"/>
  <c r="AV623" i="1" s="1"/>
  <c r="AV622" i="1" s="1"/>
  <c r="AV621" i="1" s="1"/>
  <c r="AV620" i="1" s="1"/>
  <c r="AV619" i="1" s="1"/>
  <c r="AV618" i="1" s="1"/>
  <c r="AV617" i="1" s="1"/>
  <c r="AV616" i="1" s="1"/>
  <c r="AV615" i="1" s="1"/>
  <c r="AV614" i="1" s="1"/>
  <c r="AV613" i="1" s="1"/>
  <c r="AV612" i="1" s="1"/>
  <c r="AV611" i="1" s="1"/>
  <c r="AV610" i="1" s="1"/>
  <c r="AV609" i="1" s="1"/>
  <c r="AV608" i="1" s="1"/>
  <c r="AV607" i="1" s="1"/>
  <c r="AV606" i="1" s="1"/>
  <c r="AV605" i="1" s="1"/>
  <c r="AV604" i="1" s="1"/>
  <c r="AV603" i="1" s="1"/>
  <c r="AV602" i="1" s="1"/>
  <c r="AV601" i="1" s="1"/>
  <c r="AV600" i="1" s="1"/>
  <c r="AV599" i="1" s="1"/>
  <c r="AV598" i="1" s="1"/>
  <c r="AV597" i="1" s="1"/>
  <c r="AV596" i="1" s="1"/>
  <c r="AV595" i="1" s="1"/>
  <c r="AV594" i="1" s="1"/>
  <c r="AV593" i="1" s="1"/>
  <c r="AV592" i="1" s="1"/>
  <c r="AV591" i="1" s="1"/>
  <c r="AV590" i="1" s="1"/>
  <c r="AV589" i="1" s="1"/>
  <c r="AV588" i="1" s="1"/>
  <c r="AV587" i="1" s="1"/>
  <c r="AV586" i="1" s="1"/>
  <c r="AV585" i="1" s="1"/>
  <c r="AV584" i="1" s="1"/>
  <c r="AV583" i="1" s="1"/>
  <c r="AV582" i="1" s="1"/>
  <c r="AV581" i="1" s="1"/>
  <c r="AV580" i="1" s="1"/>
  <c r="AV579" i="1" s="1"/>
  <c r="AV578" i="1" s="1"/>
  <c r="AV577" i="1" s="1"/>
  <c r="AV576" i="1" s="1"/>
  <c r="AV575" i="1" s="1"/>
  <c r="AV574" i="1" s="1"/>
  <c r="AV573" i="1" s="1"/>
  <c r="AV572" i="1" s="1"/>
  <c r="AV571" i="1" s="1"/>
  <c r="AV570" i="1" s="1"/>
  <c r="AV569" i="1" s="1"/>
  <c r="AV568" i="1" s="1"/>
  <c r="AV567" i="1" s="1"/>
  <c r="AV566" i="1" s="1"/>
  <c r="AV565" i="1" s="1"/>
  <c r="AV564" i="1" s="1"/>
  <c r="AV563" i="1" s="1"/>
  <c r="AV562" i="1" s="1"/>
  <c r="AV561" i="1" s="1"/>
  <c r="AV560" i="1" s="1"/>
  <c r="AV559" i="1" s="1"/>
  <c r="AV558" i="1" s="1"/>
  <c r="AV557" i="1" s="1"/>
  <c r="AV556" i="1" s="1"/>
  <c r="AV555" i="1" s="1"/>
  <c r="AV554" i="1" s="1"/>
  <c r="AV553" i="1" s="1"/>
  <c r="AV552" i="1" s="1"/>
  <c r="AV551" i="1" s="1"/>
  <c r="AV550" i="1" s="1"/>
  <c r="AV549" i="1" s="1"/>
  <c r="AV548" i="1" s="1"/>
  <c r="AV547" i="1" s="1"/>
  <c r="AV546" i="1" s="1"/>
  <c r="AV545" i="1" s="1"/>
  <c r="AV544" i="1" s="1"/>
  <c r="AV543" i="1" s="1"/>
  <c r="AV542" i="1" s="1"/>
  <c r="AV541" i="1" s="1"/>
  <c r="AV540" i="1" s="1"/>
  <c r="AV539" i="1" s="1"/>
  <c r="AV538" i="1" s="1"/>
  <c r="AV537" i="1" s="1"/>
  <c r="AV536" i="1" s="1"/>
  <c r="AV535" i="1" s="1"/>
  <c r="AV534" i="1" s="1"/>
  <c r="AV533" i="1" s="1"/>
  <c r="AV532" i="1" s="1"/>
  <c r="AV531" i="1" s="1"/>
  <c r="AV530" i="1" s="1"/>
  <c r="AV529" i="1" s="1"/>
  <c r="AV528" i="1" s="1"/>
  <c r="AV527" i="1" s="1"/>
  <c r="AV526" i="1" s="1"/>
  <c r="AV525" i="1" s="1"/>
  <c r="AV524" i="1" s="1"/>
  <c r="AV523" i="1" s="1"/>
  <c r="AV522" i="1" s="1"/>
  <c r="AV521" i="1" s="1"/>
  <c r="AV520" i="1" s="1"/>
  <c r="AV519" i="1" s="1"/>
  <c r="AV518" i="1" s="1"/>
  <c r="AV517" i="1" s="1"/>
  <c r="AV516" i="1" s="1"/>
  <c r="AV515" i="1" s="1"/>
  <c r="AV514" i="1" s="1"/>
  <c r="AV513" i="1" s="1"/>
  <c r="AV512" i="1" s="1"/>
  <c r="AV511" i="1" s="1"/>
  <c r="AV510" i="1" s="1"/>
  <c r="AV509" i="1" s="1"/>
  <c r="AV508" i="1" s="1"/>
  <c r="AV507" i="1" s="1"/>
  <c r="AV506" i="1" s="1"/>
  <c r="AV505" i="1" s="1"/>
  <c r="AV504" i="1" s="1"/>
  <c r="AV503" i="1" s="1"/>
  <c r="AV502" i="1" s="1"/>
  <c r="AV501" i="1" s="1"/>
  <c r="AV500" i="1" s="1"/>
  <c r="AV499" i="1" s="1"/>
  <c r="AV498" i="1" s="1"/>
  <c r="AV497" i="1" s="1"/>
  <c r="AV496" i="1" s="1"/>
  <c r="AV495" i="1" s="1"/>
  <c r="AV494" i="1" s="1"/>
  <c r="AV493" i="1" s="1"/>
  <c r="AV492" i="1" s="1"/>
  <c r="AV491" i="1" s="1"/>
  <c r="AV490" i="1" s="1"/>
  <c r="AV489" i="1" s="1"/>
  <c r="AV488" i="1" s="1"/>
  <c r="AV487" i="1" s="1"/>
  <c r="AV486" i="1" s="1"/>
  <c r="AV485" i="1" s="1"/>
  <c r="AV484" i="1" s="1"/>
  <c r="AV483" i="1" s="1"/>
  <c r="AV482" i="1" s="1"/>
  <c r="AV481" i="1" s="1"/>
  <c r="AV480" i="1" s="1"/>
  <c r="AV479" i="1" s="1"/>
  <c r="AV478" i="1" s="1"/>
  <c r="AV477" i="1" s="1"/>
  <c r="AV476" i="1" s="1"/>
  <c r="AV475" i="1" s="1"/>
  <c r="AV474" i="1" s="1"/>
  <c r="AV473" i="1" s="1"/>
  <c r="AV472" i="1" s="1"/>
  <c r="AV471" i="1" s="1"/>
  <c r="AV470" i="1" s="1"/>
  <c r="AV469" i="1" s="1"/>
  <c r="AV468" i="1" s="1"/>
  <c r="AV467" i="1" s="1"/>
  <c r="AV466" i="1" s="1"/>
  <c r="AV465" i="1" s="1"/>
  <c r="AV464" i="1" s="1"/>
  <c r="AV463" i="1" s="1"/>
  <c r="AV462" i="1" s="1"/>
  <c r="AV461" i="1" s="1"/>
  <c r="AV460" i="1" s="1"/>
  <c r="AV459" i="1" s="1"/>
  <c r="AV458" i="1" s="1"/>
  <c r="AV457" i="1" s="1"/>
  <c r="AV456" i="1" s="1"/>
  <c r="AV455" i="1" s="1"/>
  <c r="AV454" i="1" s="1"/>
  <c r="AV453" i="1" s="1"/>
  <c r="AV452" i="1" s="1"/>
  <c r="AV451" i="1" s="1"/>
  <c r="AV450" i="1" s="1"/>
  <c r="AV449" i="1" s="1"/>
  <c r="AV448" i="1" s="1"/>
  <c r="AV447" i="1" s="1"/>
  <c r="AV446" i="1" s="1"/>
  <c r="AV445" i="1" s="1"/>
  <c r="AV444" i="1" s="1"/>
  <c r="AV443" i="1" s="1"/>
  <c r="AV442" i="1" s="1"/>
  <c r="AV441" i="1" s="1"/>
  <c r="AV440" i="1" s="1"/>
  <c r="AV439" i="1" s="1"/>
  <c r="AV438" i="1" s="1"/>
  <c r="AV437" i="1" s="1"/>
  <c r="AV436" i="1" s="1"/>
  <c r="AV435" i="1" s="1"/>
  <c r="AV434" i="1" s="1"/>
  <c r="AV433" i="1" s="1"/>
  <c r="AV432" i="1" s="1"/>
  <c r="AV431" i="1" s="1"/>
  <c r="AV430" i="1" s="1"/>
  <c r="AV429" i="1" s="1"/>
  <c r="AV428" i="1" s="1"/>
  <c r="AV427" i="1" s="1"/>
  <c r="AV426" i="1" s="1"/>
  <c r="AV425" i="1" s="1"/>
  <c r="AV424" i="1" s="1"/>
  <c r="AV423" i="1" s="1"/>
  <c r="AV422" i="1" s="1"/>
  <c r="AV421" i="1" s="1"/>
  <c r="AV420" i="1" s="1"/>
  <c r="AV419" i="1" s="1"/>
  <c r="AV418" i="1" s="1"/>
  <c r="AV417" i="1" s="1"/>
  <c r="AV416" i="1" s="1"/>
  <c r="AV415" i="1" s="1"/>
  <c r="AV414" i="1" s="1"/>
  <c r="AV413" i="1" s="1"/>
  <c r="AV412" i="1" s="1"/>
  <c r="AV411" i="1" s="1"/>
  <c r="AV410" i="1" s="1"/>
  <c r="AV409" i="1" s="1"/>
  <c r="AV408" i="1" s="1"/>
  <c r="AV407" i="1" s="1"/>
  <c r="AV406" i="1" s="1"/>
  <c r="AV405" i="1" s="1"/>
  <c r="AV404" i="1" s="1"/>
  <c r="AV403" i="1" s="1"/>
  <c r="AV402" i="1" s="1"/>
  <c r="AV401" i="1" s="1"/>
  <c r="AV400" i="1" s="1"/>
  <c r="AV399" i="1" s="1"/>
  <c r="AV398" i="1" s="1"/>
  <c r="AV397" i="1" s="1"/>
  <c r="AV396" i="1" s="1"/>
  <c r="AV395" i="1" s="1"/>
  <c r="AV394" i="1" s="1"/>
  <c r="AV393" i="1" s="1"/>
  <c r="AV392" i="1" s="1"/>
  <c r="AV391" i="1" s="1"/>
  <c r="AV390" i="1" s="1"/>
  <c r="AV389" i="1" s="1"/>
  <c r="AV388" i="1" s="1"/>
  <c r="AV387" i="1" s="1"/>
  <c r="AV386" i="1" s="1"/>
  <c r="AV385" i="1" s="1"/>
  <c r="AV384" i="1" s="1"/>
  <c r="AV383" i="1" s="1"/>
  <c r="AV382" i="1" s="1"/>
  <c r="AX381" i="1" s="1"/>
  <c r="S371" i="1"/>
  <c r="B8" i="1"/>
  <c r="B187" i="1"/>
  <c r="B171" i="1"/>
  <c r="B155" i="1"/>
  <c r="B139" i="1"/>
  <c r="B123" i="1"/>
  <c r="B107" i="1"/>
  <c r="B91" i="1"/>
  <c r="B75" i="1"/>
  <c r="B59" i="1"/>
  <c r="B43" i="1"/>
  <c r="B27" i="1"/>
  <c r="B90" i="1"/>
  <c r="B66" i="1"/>
  <c r="B42" i="1"/>
  <c r="B18" i="1"/>
  <c r="B65" i="1"/>
  <c r="B33" i="1"/>
  <c r="B29" i="1"/>
  <c r="B186" i="1"/>
  <c r="B178" i="1"/>
  <c r="B170" i="1"/>
  <c r="B162" i="1"/>
  <c r="B154" i="1"/>
  <c r="B146" i="1"/>
  <c r="B138" i="1"/>
  <c r="B130" i="1"/>
  <c r="B122" i="1"/>
  <c r="B114" i="1"/>
  <c r="B106" i="1"/>
  <c r="B82" i="1"/>
  <c r="B58" i="1"/>
  <c r="B34" i="1"/>
  <c r="B81" i="1"/>
  <c r="B49" i="1"/>
  <c r="B17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73" i="1"/>
  <c r="B41" i="1"/>
  <c r="B45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56" i="1"/>
  <c r="B48" i="1"/>
  <c r="B40" i="1"/>
  <c r="B32" i="1"/>
  <c r="B24" i="1"/>
  <c r="B16" i="1"/>
  <c r="B167" i="1"/>
  <c r="B151" i="1"/>
  <c r="B135" i="1"/>
  <c r="B119" i="1"/>
  <c r="B103" i="1"/>
  <c r="B87" i="1"/>
  <c r="B71" i="1"/>
  <c r="B55" i="1"/>
  <c r="B39" i="1"/>
  <c r="B23" i="1"/>
  <c r="B86" i="1"/>
  <c r="B62" i="1"/>
  <c r="B38" i="1"/>
  <c r="B14" i="1"/>
  <c r="B53" i="1"/>
  <c r="B191" i="1"/>
  <c r="B183" i="1"/>
  <c r="B175" i="1"/>
  <c r="B159" i="1"/>
  <c r="B143" i="1"/>
  <c r="B127" i="1"/>
  <c r="B111" i="1"/>
  <c r="B95" i="1"/>
  <c r="B79" i="1"/>
  <c r="B63" i="1"/>
  <c r="B47" i="1"/>
  <c r="B31" i="1"/>
  <c r="B15" i="1"/>
  <c r="B70" i="1"/>
  <c r="B46" i="1"/>
  <c r="B30" i="1"/>
  <c r="B69" i="1"/>
  <c r="B13" i="1"/>
  <c r="B190" i="1"/>
  <c r="B182" i="1"/>
  <c r="B174" i="1"/>
  <c r="B166" i="1"/>
  <c r="B158" i="1"/>
  <c r="B150" i="1"/>
  <c r="B142" i="1"/>
  <c r="B134" i="1"/>
  <c r="B126" i="1"/>
  <c r="B118" i="1"/>
  <c r="B110" i="1"/>
  <c r="B102" i="1"/>
  <c r="B94" i="1"/>
  <c r="B78" i="1"/>
  <c r="B54" i="1"/>
  <c r="B22" i="1"/>
  <c r="B61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21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60" i="1"/>
  <c r="B52" i="1"/>
  <c r="B44" i="1"/>
  <c r="B36" i="1"/>
  <c r="B28" i="1"/>
  <c r="B20" i="1"/>
  <c r="B179" i="1"/>
  <c r="B163" i="1"/>
  <c r="B147" i="1"/>
  <c r="B131" i="1"/>
  <c r="B115" i="1"/>
  <c r="B99" i="1"/>
  <c r="B83" i="1"/>
  <c r="B67" i="1"/>
  <c r="B51" i="1"/>
  <c r="B35" i="1"/>
  <c r="B19" i="1"/>
  <c r="B98" i="1"/>
  <c r="B74" i="1"/>
  <c r="B50" i="1"/>
  <c r="B26" i="1"/>
  <c r="B57" i="1"/>
  <c r="B25" i="1"/>
  <c r="B37" i="1"/>
  <c r="R370" i="1" l="1"/>
  <c r="Y371" i="1"/>
  <c r="X371" i="1" s="1"/>
  <c r="V371" i="1" s="1"/>
  <c r="AB371" i="1" s="1"/>
  <c r="S372" i="1"/>
  <c r="P4" i="1" s="1"/>
  <c r="AE371" i="1" l="1"/>
  <c r="AC371" i="1"/>
  <c r="AD371" i="1" s="1"/>
  <c r="S10" i="1"/>
  <c r="R369" i="1"/>
  <c r="Y370" i="1"/>
  <c r="X370" i="1" s="1"/>
  <c r="V370" i="1" s="1"/>
  <c r="AB370" i="1" s="1"/>
  <c r="AE370" i="1" l="1"/>
  <c r="AC370" i="1"/>
  <c r="AD370" i="1" s="1"/>
  <c r="R368" i="1"/>
  <c r="Y369" i="1"/>
  <c r="X369" i="1" s="1"/>
  <c r="V369" i="1" s="1"/>
  <c r="AB369" i="1" s="1"/>
  <c r="AE369" i="1" l="1"/>
  <c r="AC369" i="1"/>
  <c r="AD369" i="1" s="1"/>
  <c r="R367" i="1"/>
  <c r="Y368" i="1"/>
  <c r="X368" i="1" s="1"/>
  <c r="V368" i="1" s="1"/>
  <c r="AB368" i="1" s="1"/>
  <c r="AE368" i="1" l="1"/>
  <c r="AC368" i="1"/>
  <c r="AD368" i="1" s="1"/>
  <c r="R366" i="1"/>
  <c r="Y367" i="1"/>
  <c r="X367" i="1" s="1"/>
  <c r="V367" i="1" s="1"/>
  <c r="AB367" i="1" s="1"/>
  <c r="AE367" i="1" l="1"/>
  <c r="AC367" i="1"/>
  <c r="AD367" i="1" s="1"/>
  <c r="R365" i="1"/>
  <c r="Y366" i="1"/>
  <c r="X366" i="1" s="1"/>
  <c r="V366" i="1" s="1"/>
  <c r="AB366" i="1" s="1"/>
  <c r="AE366" i="1" l="1"/>
  <c r="AC366" i="1"/>
  <c r="AD366" i="1" s="1"/>
  <c r="R364" i="1"/>
  <c r="Y365" i="1"/>
  <c r="X365" i="1" s="1"/>
  <c r="V365" i="1" l="1"/>
  <c r="AB365" i="1" s="1"/>
  <c r="R363" i="1"/>
  <c r="Y364" i="1"/>
  <c r="X364" i="1" s="1"/>
  <c r="V364" i="1" s="1"/>
  <c r="AB364" i="1" s="1"/>
  <c r="AE364" i="1" l="1"/>
  <c r="AC364" i="1"/>
  <c r="AE365" i="1"/>
  <c r="AC365" i="1"/>
  <c r="AD365" i="1" s="1"/>
  <c r="R362" i="1"/>
  <c r="Y363" i="1"/>
  <c r="X363" i="1" s="1"/>
  <c r="V363" i="1" s="1"/>
  <c r="AB363" i="1" s="1"/>
  <c r="AD364" i="1" l="1"/>
  <c r="AE363" i="1"/>
  <c r="AC363" i="1"/>
  <c r="R361" i="1"/>
  <c r="Y362" i="1"/>
  <c r="X362" i="1" s="1"/>
  <c r="V362" i="1" s="1"/>
  <c r="AB362" i="1" s="1"/>
  <c r="AD363" i="1" l="1"/>
  <c r="AE362" i="1"/>
  <c r="AC362" i="1"/>
  <c r="R360" i="1"/>
  <c r="Y361" i="1"/>
  <c r="X361" i="1" s="1"/>
  <c r="V361" i="1" s="1"/>
  <c r="AB361" i="1" s="1"/>
  <c r="AD362" i="1" l="1"/>
  <c r="AE361" i="1"/>
  <c r="AC361" i="1"/>
  <c r="R359" i="1"/>
  <c r="Y360" i="1"/>
  <c r="X360" i="1" s="1"/>
  <c r="V360" i="1" s="1"/>
  <c r="AB360" i="1" s="1"/>
  <c r="AD361" i="1" l="1"/>
  <c r="AE360" i="1"/>
  <c r="AC360" i="1"/>
  <c r="R358" i="1"/>
  <c r="Y359" i="1"/>
  <c r="X359" i="1" s="1"/>
  <c r="V359" i="1" s="1"/>
  <c r="AB359" i="1" s="1"/>
  <c r="AD360" i="1" l="1"/>
  <c r="AE359" i="1"/>
  <c r="AC359" i="1"/>
  <c r="R357" i="1"/>
  <c r="Y358" i="1"/>
  <c r="X358" i="1" s="1"/>
  <c r="V358" i="1" s="1"/>
  <c r="AB358" i="1" s="1"/>
  <c r="AD359" i="1" l="1"/>
  <c r="AE358" i="1"/>
  <c r="AC358" i="1"/>
  <c r="R356" i="1"/>
  <c r="Y357" i="1"/>
  <c r="X357" i="1" s="1"/>
  <c r="V357" i="1" s="1"/>
  <c r="AB357" i="1" s="1"/>
  <c r="AD358" i="1" l="1"/>
  <c r="AE357" i="1"/>
  <c r="AC357" i="1"/>
  <c r="R355" i="1"/>
  <c r="Y356" i="1"/>
  <c r="X356" i="1" s="1"/>
  <c r="V356" i="1" s="1"/>
  <c r="AB356" i="1" s="1"/>
  <c r="AD357" i="1" l="1"/>
  <c r="AE356" i="1"/>
  <c r="AC356" i="1"/>
  <c r="R354" i="1"/>
  <c r="Y355" i="1"/>
  <c r="X355" i="1" s="1"/>
  <c r="V355" i="1" s="1"/>
  <c r="AB355" i="1" s="1"/>
  <c r="AD356" i="1" l="1"/>
  <c r="AE355" i="1"/>
  <c r="AC355" i="1"/>
  <c r="R353" i="1"/>
  <c r="Y354" i="1"/>
  <c r="X354" i="1" s="1"/>
  <c r="V354" i="1" s="1"/>
  <c r="AB354" i="1" s="1"/>
  <c r="AD355" i="1" l="1"/>
  <c r="AE354" i="1"/>
  <c r="AC354" i="1"/>
  <c r="R352" i="1"/>
  <c r="Y353" i="1"/>
  <c r="X353" i="1" s="1"/>
  <c r="V353" i="1" s="1"/>
  <c r="AB353" i="1" s="1"/>
  <c r="AD354" i="1" l="1"/>
  <c r="AE353" i="1"/>
  <c r="AC353" i="1"/>
  <c r="R351" i="1"/>
  <c r="Y352" i="1"/>
  <c r="X352" i="1" s="1"/>
  <c r="V352" i="1" s="1"/>
  <c r="AB352" i="1" s="1"/>
  <c r="AD353" i="1" l="1"/>
  <c r="AE352" i="1"/>
  <c r="AC352" i="1"/>
  <c r="R350" i="1"/>
  <c r="Y351" i="1"/>
  <c r="X351" i="1" s="1"/>
  <c r="V351" i="1" s="1"/>
  <c r="AB351" i="1" s="1"/>
  <c r="AD352" i="1" l="1"/>
  <c r="AE351" i="1"/>
  <c r="AC351" i="1"/>
  <c r="R349" i="1"/>
  <c r="Y350" i="1"/>
  <c r="X350" i="1" s="1"/>
  <c r="V350" i="1" s="1"/>
  <c r="AB350" i="1" s="1"/>
  <c r="AD351" i="1" l="1"/>
  <c r="AE350" i="1"/>
  <c r="AC350" i="1"/>
  <c r="AD350" i="1" s="1"/>
  <c r="R348" i="1"/>
  <c r="Y349" i="1"/>
  <c r="X349" i="1" s="1"/>
  <c r="V349" i="1" s="1"/>
  <c r="AB349" i="1" s="1"/>
  <c r="AE349" i="1" l="1"/>
  <c r="AC349" i="1"/>
  <c r="AD349" i="1" s="1"/>
  <c r="R347" i="1"/>
  <c r="Y348" i="1"/>
  <c r="X348" i="1" s="1"/>
  <c r="V348" i="1" s="1"/>
  <c r="AB348" i="1" s="1"/>
  <c r="AE348" i="1" l="1"/>
  <c r="AC348" i="1"/>
  <c r="AD348" i="1" s="1"/>
  <c r="R346" i="1"/>
  <c r="Y347" i="1"/>
  <c r="X347" i="1" s="1"/>
  <c r="V347" i="1" s="1"/>
  <c r="AB347" i="1" s="1"/>
  <c r="AE347" i="1" l="1"/>
  <c r="AC347" i="1"/>
  <c r="AD347" i="1" s="1"/>
  <c r="R345" i="1"/>
  <c r="Y346" i="1"/>
  <c r="X346" i="1" s="1"/>
  <c r="V346" i="1" s="1"/>
  <c r="AB346" i="1" s="1"/>
  <c r="AE346" i="1" l="1"/>
  <c r="AC346" i="1"/>
  <c r="AD346" i="1" s="1"/>
  <c r="R344" i="1"/>
  <c r="Y345" i="1"/>
  <c r="X345" i="1" s="1"/>
  <c r="V345" i="1" s="1"/>
  <c r="AB345" i="1" s="1"/>
  <c r="AE345" i="1" l="1"/>
  <c r="AC345" i="1"/>
  <c r="AD345" i="1" s="1"/>
  <c r="R343" i="1"/>
  <c r="Y344" i="1"/>
  <c r="X344" i="1" s="1"/>
  <c r="V344" i="1" s="1"/>
  <c r="AB344" i="1" s="1"/>
  <c r="AE344" i="1" l="1"/>
  <c r="AC344" i="1"/>
  <c r="AD344" i="1" s="1"/>
  <c r="R342" i="1"/>
  <c r="Y343" i="1"/>
  <c r="X343" i="1" s="1"/>
  <c r="V343" i="1" s="1"/>
  <c r="AB343" i="1" s="1"/>
  <c r="AE343" i="1" l="1"/>
  <c r="AC343" i="1"/>
  <c r="AD343" i="1" s="1"/>
  <c r="R341" i="1"/>
  <c r="Y342" i="1"/>
  <c r="X342" i="1" s="1"/>
  <c r="V342" i="1" s="1"/>
  <c r="AB342" i="1" s="1"/>
  <c r="AE342" i="1" l="1"/>
  <c r="AC342" i="1"/>
  <c r="AD342" i="1" s="1"/>
  <c r="R340" i="1"/>
  <c r="Y341" i="1"/>
  <c r="X341" i="1" s="1"/>
  <c r="V341" i="1" s="1"/>
  <c r="AB341" i="1" s="1"/>
  <c r="AE341" i="1" l="1"/>
  <c r="AC341" i="1"/>
  <c r="AD341" i="1" s="1"/>
  <c r="R339" i="1"/>
  <c r="Y340" i="1"/>
  <c r="X340" i="1" s="1"/>
  <c r="V340" i="1" s="1"/>
  <c r="AB340" i="1" s="1"/>
  <c r="AE340" i="1" l="1"/>
  <c r="AC340" i="1"/>
  <c r="AD340" i="1" s="1"/>
  <c r="R338" i="1"/>
  <c r="Y339" i="1"/>
  <c r="X339" i="1" s="1"/>
  <c r="V339" i="1" s="1"/>
  <c r="AB339" i="1" s="1"/>
  <c r="AE339" i="1" l="1"/>
  <c r="AC339" i="1"/>
  <c r="AD339" i="1" s="1"/>
  <c r="R337" i="1"/>
  <c r="Y338" i="1"/>
  <c r="X338" i="1" s="1"/>
  <c r="V338" i="1" s="1"/>
  <c r="AB338" i="1" s="1"/>
  <c r="AE338" i="1" l="1"/>
  <c r="AC338" i="1"/>
  <c r="AD338" i="1" s="1"/>
  <c r="R336" i="1"/>
  <c r="Y337" i="1"/>
  <c r="X337" i="1" s="1"/>
  <c r="V337" i="1" s="1"/>
  <c r="AB337" i="1" s="1"/>
  <c r="AE337" i="1" l="1"/>
  <c r="AC337" i="1"/>
  <c r="AD337" i="1" s="1"/>
  <c r="R335" i="1"/>
  <c r="Y336" i="1"/>
  <c r="X336" i="1" s="1"/>
  <c r="V336" i="1" s="1"/>
  <c r="AB336" i="1" s="1"/>
  <c r="AE336" i="1" l="1"/>
  <c r="AC336" i="1"/>
  <c r="AD336" i="1" s="1"/>
  <c r="R334" i="1"/>
  <c r="Y335" i="1"/>
  <c r="X335" i="1" s="1"/>
  <c r="V335" i="1" s="1"/>
  <c r="AB335" i="1" s="1"/>
  <c r="AE335" i="1" l="1"/>
  <c r="AC335" i="1"/>
  <c r="AD335" i="1" s="1"/>
  <c r="R333" i="1"/>
  <c r="Y334" i="1"/>
  <c r="X334" i="1" s="1"/>
  <c r="V334" i="1" s="1"/>
  <c r="AB334" i="1" s="1"/>
  <c r="AE334" i="1" l="1"/>
  <c r="AC334" i="1"/>
  <c r="AD334" i="1" s="1"/>
  <c r="R332" i="1"/>
  <c r="Y333" i="1"/>
  <c r="X333" i="1" s="1"/>
  <c r="V333" i="1" s="1"/>
  <c r="AB333" i="1" s="1"/>
  <c r="AE333" i="1" l="1"/>
  <c r="AC333" i="1"/>
  <c r="AD333" i="1" s="1"/>
  <c r="R331" i="1"/>
  <c r="Y332" i="1"/>
  <c r="X332" i="1" s="1"/>
  <c r="V332" i="1" s="1"/>
  <c r="AB332" i="1" s="1"/>
  <c r="AE332" i="1" l="1"/>
  <c r="AC332" i="1"/>
  <c r="AD332" i="1" s="1"/>
  <c r="R330" i="1"/>
  <c r="Y331" i="1"/>
  <c r="X331" i="1" s="1"/>
  <c r="V331" i="1" s="1"/>
  <c r="AB331" i="1" s="1"/>
  <c r="AE331" i="1" l="1"/>
  <c r="AC331" i="1"/>
  <c r="AD331" i="1" s="1"/>
  <c r="R329" i="1"/>
  <c r="Y330" i="1"/>
  <c r="X330" i="1" s="1"/>
  <c r="V330" i="1" s="1"/>
  <c r="AB330" i="1" s="1"/>
  <c r="AE330" i="1" l="1"/>
  <c r="AC330" i="1"/>
  <c r="AD330" i="1" s="1"/>
  <c r="R328" i="1"/>
  <c r="Y329" i="1"/>
  <c r="X329" i="1" s="1"/>
  <c r="V329" i="1" s="1"/>
  <c r="AB329" i="1" s="1"/>
  <c r="AE329" i="1" l="1"/>
  <c r="AC329" i="1"/>
  <c r="AD329" i="1" s="1"/>
  <c r="R327" i="1"/>
  <c r="Y328" i="1"/>
  <c r="X328" i="1" s="1"/>
  <c r="V328" i="1" s="1"/>
  <c r="AB328" i="1" s="1"/>
  <c r="AE328" i="1" l="1"/>
  <c r="AC328" i="1"/>
  <c r="AD328" i="1" s="1"/>
  <c r="R326" i="1"/>
  <c r="Y327" i="1"/>
  <c r="X327" i="1" s="1"/>
  <c r="V327" i="1" s="1"/>
  <c r="AB327" i="1" s="1"/>
  <c r="AE327" i="1" l="1"/>
  <c r="AC327" i="1"/>
  <c r="AD327" i="1" s="1"/>
  <c r="R325" i="1"/>
  <c r="Y326" i="1"/>
  <c r="X326" i="1" s="1"/>
  <c r="V326" i="1" s="1"/>
  <c r="AB326" i="1" s="1"/>
  <c r="AE326" i="1" l="1"/>
  <c r="AC326" i="1"/>
  <c r="AD326" i="1" s="1"/>
  <c r="R324" i="1"/>
  <c r="Y325" i="1"/>
  <c r="X325" i="1" s="1"/>
  <c r="V325" i="1" s="1"/>
  <c r="AB325" i="1" s="1"/>
  <c r="AE325" i="1" l="1"/>
  <c r="AC325" i="1"/>
  <c r="AD325" i="1" s="1"/>
  <c r="R323" i="1"/>
  <c r="Y324" i="1"/>
  <c r="X324" i="1" s="1"/>
  <c r="V324" i="1" s="1"/>
  <c r="AB324" i="1" s="1"/>
  <c r="AE324" i="1" l="1"/>
  <c r="AC324" i="1"/>
  <c r="AD324" i="1" s="1"/>
  <c r="R322" i="1"/>
  <c r="Y323" i="1"/>
  <c r="X323" i="1" s="1"/>
  <c r="V323" i="1" s="1"/>
  <c r="AB323" i="1" s="1"/>
  <c r="AE323" i="1" l="1"/>
  <c r="AC323" i="1"/>
  <c r="AD323" i="1" s="1"/>
  <c r="R321" i="1"/>
  <c r="Y322" i="1"/>
  <c r="X322" i="1" s="1"/>
  <c r="V322" i="1" s="1"/>
  <c r="AB322" i="1" s="1"/>
  <c r="AE322" i="1" l="1"/>
  <c r="AC322" i="1"/>
  <c r="AD322" i="1" s="1"/>
  <c r="R320" i="1"/>
  <c r="Y321" i="1"/>
  <c r="X321" i="1" s="1"/>
  <c r="V321" i="1" s="1"/>
  <c r="AB321" i="1" s="1"/>
  <c r="AE321" i="1" l="1"/>
  <c r="AC321" i="1"/>
  <c r="AD321" i="1" s="1"/>
  <c r="R319" i="1"/>
  <c r="Y320" i="1"/>
  <c r="X320" i="1" s="1"/>
  <c r="V320" i="1" s="1"/>
  <c r="AB320" i="1" s="1"/>
  <c r="AE320" i="1" l="1"/>
  <c r="AC320" i="1"/>
  <c r="AD320" i="1" s="1"/>
  <c r="R318" i="1"/>
  <c r="Y319" i="1"/>
  <c r="X319" i="1" s="1"/>
  <c r="V319" i="1" s="1"/>
  <c r="AB319" i="1" s="1"/>
  <c r="AE319" i="1" l="1"/>
  <c r="AC319" i="1"/>
  <c r="AD319" i="1" s="1"/>
  <c r="R317" i="1"/>
  <c r="Y318" i="1"/>
  <c r="X318" i="1" s="1"/>
  <c r="V318" i="1" s="1"/>
  <c r="AB318" i="1" s="1"/>
  <c r="AE318" i="1" l="1"/>
  <c r="AC318" i="1"/>
  <c r="AD318" i="1" s="1"/>
  <c r="R316" i="1"/>
  <c r="Y317" i="1"/>
  <c r="X317" i="1" s="1"/>
  <c r="V317" i="1" s="1"/>
  <c r="AB317" i="1" s="1"/>
  <c r="AE317" i="1" l="1"/>
  <c r="AC317" i="1"/>
  <c r="AD317" i="1" s="1"/>
  <c r="R315" i="1"/>
  <c r="Y316" i="1"/>
  <c r="X316" i="1" s="1"/>
  <c r="V316" i="1" s="1"/>
  <c r="AB316" i="1" s="1"/>
  <c r="AE316" i="1" l="1"/>
  <c r="AC316" i="1"/>
  <c r="AD316" i="1" s="1"/>
  <c r="R314" i="1"/>
  <c r="Y315" i="1"/>
  <c r="X315" i="1" s="1"/>
  <c r="V315" i="1" s="1"/>
  <c r="AB315" i="1" s="1"/>
  <c r="AE315" i="1" l="1"/>
  <c r="AC315" i="1"/>
  <c r="AD315" i="1" s="1"/>
  <c r="R313" i="1"/>
  <c r="Y314" i="1"/>
  <c r="X314" i="1" s="1"/>
  <c r="V314" i="1" s="1"/>
  <c r="AB314" i="1" s="1"/>
  <c r="AE314" i="1" l="1"/>
  <c r="AC314" i="1"/>
  <c r="AD314" i="1" s="1"/>
  <c r="R312" i="1"/>
  <c r="Y313" i="1"/>
  <c r="X313" i="1" s="1"/>
  <c r="V313" i="1" s="1"/>
  <c r="AB313" i="1" s="1"/>
  <c r="AE313" i="1" l="1"/>
  <c r="AC313" i="1"/>
  <c r="AD313" i="1" s="1"/>
  <c r="R311" i="1"/>
  <c r="Y312" i="1"/>
  <c r="X312" i="1" s="1"/>
  <c r="V312" i="1" s="1"/>
  <c r="AB312" i="1" s="1"/>
  <c r="AE312" i="1" l="1"/>
  <c r="AC312" i="1"/>
  <c r="AD312" i="1" s="1"/>
  <c r="R310" i="1"/>
  <c r="Y311" i="1"/>
  <c r="X311" i="1" s="1"/>
  <c r="V311" i="1" s="1"/>
  <c r="AB311" i="1" s="1"/>
  <c r="AE311" i="1" l="1"/>
  <c r="AC311" i="1"/>
  <c r="AD311" i="1" s="1"/>
  <c r="R309" i="1"/>
  <c r="Y310" i="1"/>
  <c r="X310" i="1" s="1"/>
  <c r="V310" i="1" s="1"/>
  <c r="AB310" i="1" s="1"/>
  <c r="AE310" i="1" l="1"/>
  <c r="AC310" i="1"/>
  <c r="AD310" i="1" s="1"/>
  <c r="R308" i="1"/>
  <c r="Y309" i="1"/>
  <c r="X309" i="1" s="1"/>
  <c r="V309" i="1" s="1"/>
  <c r="AB309" i="1" s="1"/>
  <c r="AE309" i="1" l="1"/>
  <c r="AC309" i="1"/>
  <c r="AD309" i="1" s="1"/>
  <c r="R307" i="1"/>
  <c r="Y308" i="1"/>
  <c r="X308" i="1" s="1"/>
  <c r="V308" i="1" s="1"/>
  <c r="AB308" i="1" s="1"/>
  <c r="AE308" i="1" l="1"/>
  <c r="AC308" i="1"/>
  <c r="AD308" i="1" s="1"/>
  <c r="R306" i="1"/>
  <c r="Y307" i="1"/>
  <c r="X307" i="1" s="1"/>
  <c r="V307" i="1" s="1"/>
  <c r="AB307" i="1" s="1"/>
  <c r="AE307" i="1" l="1"/>
  <c r="AC307" i="1"/>
  <c r="AD307" i="1" s="1"/>
  <c r="R305" i="1"/>
  <c r="Y306" i="1"/>
  <c r="X306" i="1" s="1"/>
  <c r="V306" i="1" s="1"/>
  <c r="AB306" i="1" s="1"/>
  <c r="AE306" i="1" l="1"/>
  <c r="AC306" i="1"/>
  <c r="AD306" i="1" s="1"/>
  <c r="R304" i="1"/>
  <c r="Y305" i="1"/>
  <c r="X305" i="1" s="1"/>
  <c r="V305" i="1" s="1"/>
  <c r="AB305" i="1" s="1"/>
  <c r="AE305" i="1" l="1"/>
  <c r="AC305" i="1"/>
  <c r="AD305" i="1" s="1"/>
  <c r="R303" i="1"/>
  <c r="Y304" i="1"/>
  <c r="X304" i="1" s="1"/>
  <c r="V304" i="1" s="1"/>
  <c r="AB304" i="1" s="1"/>
  <c r="AE304" i="1" l="1"/>
  <c r="AC304" i="1"/>
  <c r="AD304" i="1" s="1"/>
  <c r="R302" i="1"/>
  <c r="Y303" i="1"/>
  <c r="X303" i="1" s="1"/>
  <c r="V303" i="1" s="1"/>
  <c r="AB303" i="1" s="1"/>
  <c r="AE303" i="1" l="1"/>
  <c r="AC303" i="1"/>
  <c r="AD303" i="1" s="1"/>
  <c r="R301" i="1"/>
  <c r="Y302" i="1"/>
  <c r="X302" i="1" s="1"/>
  <c r="V302" i="1" s="1"/>
  <c r="AB302" i="1" s="1"/>
  <c r="AE302" i="1" l="1"/>
  <c r="AC302" i="1"/>
  <c r="AD302" i="1" s="1"/>
  <c r="R300" i="1"/>
  <c r="Y301" i="1"/>
  <c r="X301" i="1" s="1"/>
  <c r="V301" i="1" s="1"/>
  <c r="AB301" i="1" s="1"/>
  <c r="AE301" i="1" l="1"/>
  <c r="AC301" i="1"/>
  <c r="AD301" i="1" s="1"/>
  <c r="R299" i="1"/>
  <c r="Y300" i="1"/>
  <c r="X300" i="1" s="1"/>
  <c r="V300" i="1" s="1"/>
  <c r="AB300" i="1" s="1"/>
  <c r="AE300" i="1" l="1"/>
  <c r="AC300" i="1"/>
  <c r="AD300" i="1" s="1"/>
  <c r="R298" i="1"/>
  <c r="Y299" i="1"/>
  <c r="X299" i="1" s="1"/>
  <c r="V299" i="1" s="1"/>
  <c r="AB299" i="1" s="1"/>
  <c r="AE299" i="1" l="1"/>
  <c r="AC299" i="1"/>
  <c r="AD299" i="1" s="1"/>
  <c r="R297" i="1"/>
  <c r="Y298" i="1"/>
  <c r="X298" i="1" s="1"/>
  <c r="V298" i="1" s="1"/>
  <c r="AB298" i="1" s="1"/>
  <c r="AE298" i="1" l="1"/>
  <c r="AC298" i="1"/>
  <c r="AD298" i="1" s="1"/>
  <c r="R296" i="1"/>
  <c r="Y297" i="1"/>
  <c r="X297" i="1" s="1"/>
  <c r="V297" i="1" s="1"/>
  <c r="AB297" i="1" s="1"/>
  <c r="AE297" i="1" l="1"/>
  <c r="AC297" i="1"/>
  <c r="AD297" i="1" s="1"/>
  <c r="R295" i="1"/>
  <c r="Y296" i="1"/>
  <c r="X296" i="1" s="1"/>
  <c r="V296" i="1" s="1"/>
  <c r="AB296" i="1" s="1"/>
  <c r="AE296" i="1" l="1"/>
  <c r="AC296" i="1"/>
  <c r="AD296" i="1" s="1"/>
  <c r="R294" i="1"/>
  <c r="Y295" i="1"/>
  <c r="X295" i="1" s="1"/>
  <c r="V295" i="1" s="1"/>
  <c r="AB295" i="1" s="1"/>
  <c r="AE295" i="1" l="1"/>
  <c r="AC295" i="1"/>
  <c r="AD295" i="1" s="1"/>
  <c r="R293" i="1"/>
  <c r="Y294" i="1"/>
  <c r="X294" i="1" s="1"/>
  <c r="V294" i="1" s="1"/>
  <c r="AB294" i="1" s="1"/>
  <c r="AE294" i="1" l="1"/>
  <c r="AC294" i="1"/>
  <c r="AD294" i="1" s="1"/>
  <c r="R292" i="1"/>
  <c r="Y293" i="1"/>
  <c r="X293" i="1" s="1"/>
  <c r="V293" i="1" s="1"/>
  <c r="AB293" i="1" s="1"/>
  <c r="AE293" i="1" l="1"/>
  <c r="AC293" i="1"/>
  <c r="AD293" i="1" s="1"/>
  <c r="R291" i="1"/>
  <c r="Y292" i="1"/>
  <c r="X292" i="1" s="1"/>
  <c r="V292" i="1" s="1"/>
  <c r="AB292" i="1" s="1"/>
  <c r="AE292" i="1" l="1"/>
  <c r="AC292" i="1"/>
  <c r="AD292" i="1" s="1"/>
  <c r="R290" i="1"/>
  <c r="Y291" i="1"/>
  <c r="X291" i="1" s="1"/>
  <c r="V291" i="1" s="1"/>
  <c r="AB291" i="1" s="1"/>
  <c r="AE291" i="1" l="1"/>
  <c r="AC291" i="1"/>
  <c r="AD291" i="1" s="1"/>
  <c r="R289" i="1"/>
  <c r="Y290" i="1"/>
  <c r="X290" i="1" s="1"/>
  <c r="V290" i="1" s="1"/>
  <c r="AB290" i="1" s="1"/>
  <c r="AE290" i="1" l="1"/>
  <c r="AC290" i="1"/>
  <c r="AD290" i="1" s="1"/>
  <c r="R288" i="1"/>
  <c r="Y289" i="1"/>
  <c r="X289" i="1" s="1"/>
  <c r="V289" i="1" s="1"/>
  <c r="AB289" i="1" s="1"/>
  <c r="AE289" i="1" l="1"/>
  <c r="AC289" i="1"/>
  <c r="AD289" i="1" s="1"/>
  <c r="R287" i="1"/>
  <c r="Y288" i="1"/>
  <c r="X288" i="1" s="1"/>
  <c r="V288" i="1" s="1"/>
  <c r="AB288" i="1" s="1"/>
  <c r="AE288" i="1" l="1"/>
  <c r="AC288" i="1"/>
  <c r="AD288" i="1" s="1"/>
  <c r="R286" i="1"/>
  <c r="Y287" i="1"/>
  <c r="X287" i="1" s="1"/>
  <c r="V287" i="1" s="1"/>
  <c r="AB287" i="1" s="1"/>
  <c r="AE287" i="1" l="1"/>
  <c r="AC287" i="1"/>
  <c r="AD287" i="1" s="1"/>
  <c r="R285" i="1"/>
  <c r="Y286" i="1"/>
  <c r="X286" i="1" s="1"/>
  <c r="V286" i="1" s="1"/>
  <c r="AB286" i="1" s="1"/>
  <c r="AE286" i="1" l="1"/>
  <c r="AC286" i="1"/>
  <c r="AD286" i="1" s="1"/>
  <c r="R284" i="1"/>
  <c r="Y285" i="1"/>
  <c r="X285" i="1" s="1"/>
  <c r="V285" i="1" s="1"/>
  <c r="AB285" i="1" s="1"/>
  <c r="AE285" i="1" l="1"/>
  <c r="AC285" i="1"/>
  <c r="AD285" i="1" s="1"/>
  <c r="R283" i="1"/>
  <c r="Y284" i="1"/>
  <c r="X284" i="1" s="1"/>
  <c r="V284" i="1" s="1"/>
  <c r="AB284" i="1" s="1"/>
  <c r="AE284" i="1" l="1"/>
  <c r="AC284" i="1"/>
  <c r="AD284" i="1" s="1"/>
  <c r="R282" i="1"/>
  <c r="Y283" i="1"/>
  <c r="X283" i="1" s="1"/>
  <c r="V283" i="1" s="1"/>
  <c r="AB283" i="1" s="1"/>
  <c r="AE283" i="1" l="1"/>
  <c r="AC283" i="1"/>
  <c r="AD283" i="1" s="1"/>
  <c r="R281" i="1"/>
  <c r="Y282" i="1"/>
  <c r="X282" i="1" s="1"/>
  <c r="V282" i="1" s="1"/>
  <c r="AB282" i="1" s="1"/>
  <c r="AE282" i="1" l="1"/>
  <c r="AC282" i="1"/>
  <c r="AD282" i="1" s="1"/>
  <c r="R280" i="1"/>
  <c r="Y281" i="1"/>
  <c r="X281" i="1" s="1"/>
  <c r="V281" i="1" s="1"/>
  <c r="AB281" i="1" s="1"/>
  <c r="AE281" i="1" l="1"/>
  <c r="AC281" i="1"/>
  <c r="AD281" i="1" s="1"/>
  <c r="R279" i="1"/>
  <c r="Y280" i="1"/>
  <c r="X280" i="1" s="1"/>
  <c r="V280" i="1" s="1"/>
  <c r="AB280" i="1" s="1"/>
  <c r="AE280" i="1" l="1"/>
  <c r="AC280" i="1"/>
  <c r="AD280" i="1" s="1"/>
  <c r="R278" i="1"/>
  <c r="Y279" i="1"/>
  <c r="X279" i="1" s="1"/>
  <c r="V279" i="1" s="1"/>
  <c r="AB279" i="1" s="1"/>
  <c r="AE279" i="1" l="1"/>
  <c r="AC279" i="1"/>
  <c r="AD279" i="1" s="1"/>
  <c r="R277" i="1"/>
  <c r="Y278" i="1"/>
  <c r="X278" i="1" s="1"/>
  <c r="V278" i="1" s="1"/>
  <c r="AB278" i="1" s="1"/>
  <c r="AE278" i="1" l="1"/>
  <c r="AC278" i="1"/>
  <c r="AD278" i="1" s="1"/>
  <c r="R276" i="1"/>
  <c r="Y277" i="1"/>
  <c r="X277" i="1" s="1"/>
  <c r="V277" i="1" s="1"/>
  <c r="AB277" i="1" s="1"/>
  <c r="AE277" i="1" l="1"/>
  <c r="AC277" i="1"/>
  <c r="AD277" i="1" s="1"/>
  <c r="R275" i="1"/>
  <c r="Y276" i="1"/>
  <c r="X276" i="1" s="1"/>
  <c r="V276" i="1" s="1"/>
  <c r="AB276" i="1" s="1"/>
  <c r="AE276" i="1" l="1"/>
  <c r="AC276" i="1"/>
  <c r="AD276" i="1" s="1"/>
  <c r="R274" i="1"/>
  <c r="Y275" i="1"/>
  <c r="X275" i="1" s="1"/>
  <c r="V275" i="1" s="1"/>
  <c r="AB275" i="1" s="1"/>
  <c r="AE275" i="1" l="1"/>
  <c r="AC275" i="1"/>
  <c r="AD275" i="1" s="1"/>
  <c r="R273" i="1"/>
  <c r="Y274" i="1"/>
  <c r="X274" i="1" s="1"/>
  <c r="V274" i="1" s="1"/>
  <c r="AB274" i="1" s="1"/>
  <c r="AE274" i="1" l="1"/>
  <c r="AC274" i="1"/>
  <c r="AD274" i="1" s="1"/>
  <c r="R272" i="1"/>
  <c r="Y273" i="1"/>
  <c r="X273" i="1" s="1"/>
  <c r="V273" i="1" s="1"/>
  <c r="AB273" i="1" s="1"/>
  <c r="AE273" i="1" l="1"/>
  <c r="AC273" i="1"/>
  <c r="AD273" i="1" s="1"/>
  <c r="R271" i="1"/>
  <c r="Y272" i="1"/>
  <c r="X272" i="1" s="1"/>
  <c r="V272" i="1" s="1"/>
  <c r="AB272" i="1" s="1"/>
  <c r="AE272" i="1" l="1"/>
  <c r="AC272" i="1"/>
  <c r="AD272" i="1" s="1"/>
  <c r="R270" i="1"/>
  <c r="Y271" i="1"/>
  <c r="X271" i="1" s="1"/>
  <c r="V271" i="1" s="1"/>
  <c r="AB271" i="1" s="1"/>
  <c r="AE271" i="1" l="1"/>
  <c r="AC271" i="1"/>
  <c r="AD271" i="1" s="1"/>
  <c r="R269" i="1"/>
  <c r="Y270" i="1"/>
  <c r="X270" i="1" s="1"/>
  <c r="V270" i="1" s="1"/>
  <c r="AB270" i="1" s="1"/>
  <c r="AE270" i="1" l="1"/>
  <c r="AC270" i="1"/>
  <c r="AD270" i="1" s="1"/>
  <c r="R268" i="1"/>
  <c r="Y269" i="1"/>
  <c r="X269" i="1" s="1"/>
  <c r="V269" i="1" s="1"/>
  <c r="AB269" i="1" s="1"/>
  <c r="AE269" i="1" l="1"/>
  <c r="AC269" i="1"/>
  <c r="AD269" i="1" s="1"/>
  <c r="R267" i="1"/>
  <c r="Y268" i="1"/>
  <c r="X268" i="1" s="1"/>
  <c r="V268" i="1" s="1"/>
  <c r="AB268" i="1" s="1"/>
  <c r="AE268" i="1" l="1"/>
  <c r="AC268" i="1"/>
  <c r="AD268" i="1" s="1"/>
  <c r="R266" i="1"/>
  <c r="Y267" i="1"/>
  <c r="X267" i="1" s="1"/>
  <c r="V267" i="1" s="1"/>
  <c r="AB267" i="1" s="1"/>
  <c r="AE267" i="1" l="1"/>
  <c r="AC267" i="1"/>
  <c r="AD267" i="1" s="1"/>
  <c r="R265" i="1"/>
  <c r="Y266" i="1"/>
  <c r="X266" i="1" s="1"/>
  <c r="V266" i="1" s="1"/>
  <c r="AB266" i="1" s="1"/>
  <c r="AE266" i="1" l="1"/>
  <c r="AC266" i="1"/>
  <c r="AD266" i="1" s="1"/>
  <c r="R264" i="1"/>
  <c r="Y265" i="1"/>
  <c r="X265" i="1" s="1"/>
  <c r="V265" i="1" s="1"/>
  <c r="AB265" i="1" s="1"/>
  <c r="AE265" i="1" l="1"/>
  <c r="AC265" i="1"/>
  <c r="AD265" i="1" s="1"/>
  <c r="R263" i="1"/>
  <c r="Y264" i="1"/>
  <c r="X264" i="1" s="1"/>
  <c r="V264" i="1" s="1"/>
  <c r="AB264" i="1" s="1"/>
  <c r="AE264" i="1" l="1"/>
  <c r="AC264" i="1"/>
  <c r="AD264" i="1" s="1"/>
  <c r="R262" i="1"/>
  <c r="Y263" i="1"/>
  <c r="X263" i="1" s="1"/>
  <c r="V263" i="1" s="1"/>
  <c r="AB263" i="1" s="1"/>
  <c r="AE263" i="1" l="1"/>
  <c r="AC263" i="1"/>
  <c r="AD263" i="1" s="1"/>
  <c r="R261" i="1"/>
  <c r="Y262" i="1"/>
  <c r="X262" i="1" s="1"/>
  <c r="V262" i="1" s="1"/>
  <c r="AB262" i="1" s="1"/>
  <c r="AE262" i="1" l="1"/>
  <c r="AC262" i="1"/>
  <c r="AD262" i="1" s="1"/>
  <c r="R260" i="1"/>
  <c r="Y261" i="1"/>
  <c r="X261" i="1" s="1"/>
  <c r="V261" i="1" s="1"/>
  <c r="AB261" i="1" s="1"/>
  <c r="AE261" i="1" l="1"/>
  <c r="AC261" i="1"/>
  <c r="AD261" i="1" s="1"/>
  <c r="R259" i="1"/>
  <c r="Y260" i="1"/>
  <c r="X260" i="1" s="1"/>
  <c r="V260" i="1" s="1"/>
  <c r="AB260" i="1" s="1"/>
  <c r="AE260" i="1" l="1"/>
  <c r="AC260" i="1"/>
  <c r="AD260" i="1" s="1"/>
  <c r="R258" i="1"/>
  <c r="Y259" i="1"/>
  <c r="X259" i="1" s="1"/>
  <c r="V259" i="1" s="1"/>
  <c r="AB259" i="1" s="1"/>
  <c r="AE259" i="1" l="1"/>
  <c r="AC259" i="1"/>
  <c r="AD259" i="1" s="1"/>
  <c r="R257" i="1"/>
  <c r="Y258" i="1"/>
  <c r="X258" i="1" s="1"/>
  <c r="V258" i="1" s="1"/>
  <c r="AB258" i="1" s="1"/>
  <c r="AE258" i="1" l="1"/>
  <c r="AC258" i="1"/>
  <c r="AD258" i="1" s="1"/>
  <c r="R256" i="1"/>
  <c r="Y257" i="1"/>
  <c r="X257" i="1" s="1"/>
  <c r="V257" i="1" s="1"/>
  <c r="AB257" i="1" s="1"/>
  <c r="AE257" i="1" l="1"/>
  <c r="AC257" i="1"/>
  <c r="AD257" i="1" s="1"/>
  <c r="R255" i="1"/>
  <c r="Y256" i="1"/>
  <c r="X256" i="1" s="1"/>
  <c r="V256" i="1" s="1"/>
  <c r="AB256" i="1" s="1"/>
  <c r="AE256" i="1" l="1"/>
  <c r="AC256" i="1"/>
  <c r="AD256" i="1" s="1"/>
  <c r="R254" i="1"/>
  <c r="Y255" i="1"/>
  <c r="X255" i="1" s="1"/>
  <c r="V255" i="1" s="1"/>
  <c r="AB255" i="1" s="1"/>
  <c r="AE255" i="1" l="1"/>
  <c r="AC255" i="1"/>
  <c r="AD255" i="1" s="1"/>
  <c r="R253" i="1"/>
  <c r="Y254" i="1"/>
  <c r="X254" i="1" s="1"/>
  <c r="V254" i="1" s="1"/>
  <c r="AB254" i="1" s="1"/>
  <c r="AE254" i="1" l="1"/>
  <c r="AC254" i="1"/>
  <c r="AD254" i="1" s="1"/>
  <c r="R252" i="1"/>
  <c r="Y253" i="1"/>
  <c r="X253" i="1" s="1"/>
  <c r="V253" i="1" s="1"/>
  <c r="AB253" i="1" s="1"/>
  <c r="AE253" i="1" l="1"/>
  <c r="AC253" i="1"/>
  <c r="AD253" i="1" s="1"/>
  <c r="R251" i="1"/>
  <c r="Y252" i="1"/>
  <c r="X252" i="1" s="1"/>
  <c r="V252" i="1" s="1"/>
  <c r="AB252" i="1" s="1"/>
  <c r="AE252" i="1" l="1"/>
  <c r="AC252" i="1"/>
  <c r="AD252" i="1" s="1"/>
  <c r="R250" i="1"/>
  <c r="Y251" i="1"/>
  <c r="X251" i="1" s="1"/>
  <c r="V251" i="1" s="1"/>
  <c r="AB251" i="1" s="1"/>
  <c r="AE251" i="1" l="1"/>
  <c r="AC251" i="1"/>
  <c r="AD251" i="1" s="1"/>
  <c r="R249" i="1"/>
  <c r="Y250" i="1"/>
  <c r="X250" i="1" s="1"/>
  <c r="V250" i="1" s="1"/>
  <c r="AB250" i="1" s="1"/>
  <c r="AE250" i="1" l="1"/>
  <c r="AC250" i="1"/>
  <c r="AD250" i="1" s="1"/>
  <c r="R248" i="1"/>
  <c r="Y249" i="1"/>
  <c r="X249" i="1" s="1"/>
  <c r="V249" i="1" s="1"/>
  <c r="AB249" i="1" s="1"/>
  <c r="AE249" i="1" l="1"/>
  <c r="AC249" i="1"/>
  <c r="AD249" i="1" s="1"/>
  <c r="R247" i="1"/>
  <c r="Y248" i="1"/>
  <c r="X248" i="1" s="1"/>
  <c r="V248" i="1" s="1"/>
  <c r="AB248" i="1" s="1"/>
  <c r="AE248" i="1" l="1"/>
  <c r="AC248" i="1"/>
  <c r="AD248" i="1" s="1"/>
  <c r="R246" i="1"/>
  <c r="Y247" i="1"/>
  <c r="X247" i="1" s="1"/>
  <c r="V247" i="1" s="1"/>
  <c r="AB247" i="1" s="1"/>
  <c r="AE247" i="1" l="1"/>
  <c r="AC247" i="1"/>
  <c r="AD247" i="1" s="1"/>
  <c r="R245" i="1"/>
  <c r="Y246" i="1"/>
  <c r="X246" i="1" s="1"/>
  <c r="V246" i="1" s="1"/>
  <c r="AB246" i="1" s="1"/>
  <c r="AE246" i="1" l="1"/>
  <c r="AC246" i="1"/>
  <c r="AD246" i="1" s="1"/>
  <c r="R244" i="1"/>
  <c r="Y245" i="1"/>
  <c r="X245" i="1" s="1"/>
  <c r="V245" i="1" s="1"/>
  <c r="AB245" i="1" s="1"/>
  <c r="AE245" i="1" l="1"/>
  <c r="AC245" i="1"/>
  <c r="AD245" i="1" s="1"/>
  <c r="R243" i="1"/>
  <c r="Y244" i="1"/>
  <c r="X244" i="1" s="1"/>
  <c r="V244" i="1" s="1"/>
  <c r="AB244" i="1" s="1"/>
  <c r="AE244" i="1" l="1"/>
  <c r="AC244" i="1"/>
  <c r="AD244" i="1" s="1"/>
  <c r="R242" i="1"/>
  <c r="Y243" i="1"/>
  <c r="X243" i="1" s="1"/>
  <c r="V243" i="1" s="1"/>
  <c r="AB243" i="1" s="1"/>
  <c r="AE243" i="1" l="1"/>
  <c r="AC243" i="1"/>
  <c r="AD243" i="1" s="1"/>
  <c r="R241" i="1"/>
  <c r="Y242" i="1"/>
  <c r="X242" i="1" s="1"/>
  <c r="V242" i="1" s="1"/>
  <c r="AB242" i="1" s="1"/>
  <c r="AE242" i="1" l="1"/>
  <c r="AC242" i="1"/>
  <c r="AD242" i="1" s="1"/>
  <c r="R240" i="1"/>
  <c r="Y241" i="1"/>
  <c r="X241" i="1" s="1"/>
  <c r="V241" i="1" s="1"/>
  <c r="AB241" i="1" s="1"/>
  <c r="AE241" i="1" l="1"/>
  <c r="AC241" i="1"/>
  <c r="AD241" i="1" s="1"/>
  <c r="R239" i="1"/>
  <c r="Y240" i="1"/>
  <c r="X240" i="1" s="1"/>
  <c r="V240" i="1" s="1"/>
  <c r="AB240" i="1" s="1"/>
  <c r="AE240" i="1" l="1"/>
  <c r="AC240" i="1"/>
  <c r="AD240" i="1" s="1"/>
  <c r="R238" i="1"/>
  <c r="Y239" i="1"/>
  <c r="X239" i="1" s="1"/>
  <c r="V239" i="1" s="1"/>
  <c r="AB239" i="1" s="1"/>
  <c r="AE239" i="1" l="1"/>
  <c r="AC239" i="1"/>
  <c r="AD239" i="1" s="1"/>
  <c r="R237" i="1"/>
  <c r="Y238" i="1"/>
  <c r="X238" i="1" s="1"/>
  <c r="V238" i="1" s="1"/>
  <c r="AB238" i="1" s="1"/>
  <c r="AE238" i="1" l="1"/>
  <c r="AC238" i="1"/>
  <c r="AD238" i="1" s="1"/>
  <c r="R236" i="1"/>
  <c r="Y237" i="1"/>
  <c r="X237" i="1" s="1"/>
  <c r="V237" i="1" s="1"/>
  <c r="AB237" i="1" s="1"/>
  <c r="AE237" i="1" l="1"/>
  <c r="AC237" i="1"/>
  <c r="AD237" i="1" s="1"/>
  <c r="R235" i="1"/>
  <c r="Y236" i="1"/>
  <c r="X236" i="1" s="1"/>
  <c r="V236" i="1" s="1"/>
  <c r="AB236" i="1" s="1"/>
  <c r="AE236" i="1" l="1"/>
  <c r="AC236" i="1"/>
  <c r="AD236" i="1" s="1"/>
  <c r="R234" i="1"/>
  <c r="Y235" i="1"/>
  <c r="X235" i="1" s="1"/>
  <c r="V235" i="1" s="1"/>
  <c r="AB235" i="1" s="1"/>
  <c r="AE235" i="1" l="1"/>
  <c r="AC235" i="1"/>
  <c r="AD235" i="1" s="1"/>
  <c r="R233" i="1"/>
  <c r="Y234" i="1"/>
  <c r="X234" i="1" s="1"/>
  <c r="V234" i="1" s="1"/>
  <c r="AB234" i="1" s="1"/>
  <c r="AE234" i="1" l="1"/>
  <c r="AC234" i="1"/>
  <c r="AD234" i="1" s="1"/>
  <c r="R232" i="1"/>
  <c r="Y233" i="1"/>
  <c r="X233" i="1" s="1"/>
  <c r="V233" i="1" s="1"/>
  <c r="AB233" i="1" s="1"/>
  <c r="AE233" i="1" l="1"/>
  <c r="AC233" i="1"/>
  <c r="AD233" i="1" s="1"/>
  <c r="R231" i="1"/>
  <c r="Y232" i="1"/>
  <c r="X232" i="1" s="1"/>
  <c r="V232" i="1" s="1"/>
  <c r="AB232" i="1" s="1"/>
  <c r="AE232" i="1" l="1"/>
  <c r="AC232" i="1"/>
  <c r="AD232" i="1" s="1"/>
  <c r="R230" i="1"/>
  <c r="Y231" i="1"/>
  <c r="X231" i="1" s="1"/>
  <c r="V231" i="1" s="1"/>
  <c r="AB231" i="1" s="1"/>
  <c r="AE231" i="1" l="1"/>
  <c r="AC231" i="1"/>
  <c r="AD231" i="1" s="1"/>
  <c r="R229" i="1"/>
  <c r="Y230" i="1"/>
  <c r="X230" i="1" s="1"/>
  <c r="V230" i="1" s="1"/>
  <c r="AB230" i="1" s="1"/>
  <c r="AE230" i="1" l="1"/>
  <c r="AC230" i="1"/>
  <c r="AD230" i="1" s="1"/>
  <c r="R228" i="1"/>
  <c r="Y229" i="1"/>
  <c r="X229" i="1" s="1"/>
  <c r="V229" i="1" s="1"/>
  <c r="AB229" i="1" s="1"/>
  <c r="AE229" i="1" l="1"/>
  <c r="AC229" i="1"/>
  <c r="AD229" i="1" s="1"/>
  <c r="R227" i="1"/>
  <c r="Y228" i="1"/>
  <c r="X228" i="1" s="1"/>
  <c r="V228" i="1" s="1"/>
  <c r="AB228" i="1" s="1"/>
  <c r="AE228" i="1" l="1"/>
  <c r="AC228" i="1"/>
  <c r="AD228" i="1" s="1"/>
  <c r="R226" i="1"/>
  <c r="Y227" i="1"/>
  <c r="X227" i="1" s="1"/>
  <c r="V227" i="1" s="1"/>
  <c r="AB227" i="1" s="1"/>
  <c r="AE227" i="1" l="1"/>
  <c r="AC227" i="1"/>
  <c r="AD227" i="1" s="1"/>
  <c r="R225" i="1"/>
  <c r="Y226" i="1"/>
  <c r="X226" i="1" s="1"/>
  <c r="V226" i="1" s="1"/>
  <c r="AB226" i="1" s="1"/>
  <c r="AE226" i="1" l="1"/>
  <c r="AC226" i="1"/>
  <c r="AD226" i="1" s="1"/>
  <c r="R224" i="1"/>
  <c r="Y225" i="1"/>
  <c r="X225" i="1" s="1"/>
  <c r="V225" i="1" s="1"/>
  <c r="AB225" i="1" s="1"/>
  <c r="AE225" i="1" l="1"/>
  <c r="AC225" i="1"/>
  <c r="AD225" i="1" s="1"/>
  <c r="R223" i="1"/>
  <c r="Y224" i="1"/>
  <c r="X224" i="1" s="1"/>
  <c r="V224" i="1" s="1"/>
  <c r="AB224" i="1" s="1"/>
  <c r="AE224" i="1" l="1"/>
  <c r="AC224" i="1"/>
  <c r="AD224" i="1" s="1"/>
  <c r="R222" i="1"/>
  <c r="Y223" i="1"/>
  <c r="X223" i="1" s="1"/>
  <c r="V223" i="1" s="1"/>
  <c r="AB223" i="1" s="1"/>
  <c r="AE223" i="1" l="1"/>
  <c r="AC223" i="1"/>
  <c r="AD223" i="1" s="1"/>
  <c r="R221" i="1"/>
  <c r="Y222" i="1"/>
  <c r="X222" i="1" s="1"/>
  <c r="V222" i="1" s="1"/>
  <c r="AB222" i="1" s="1"/>
  <c r="AE222" i="1" l="1"/>
  <c r="AC222" i="1"/>
  <c r="AD222" i="1" s="1"/>
  <c r="R220" i="1"/>
  <c r="Y221" i="1"/>
  <c r="X221" i="1" s="1"/>
  <c r="V221" i="1" s="1"/>
  <c r="AB221" i="1" s="1"/>
  <c r="AE221" i="1" l="1"/>
  <c r="AC221" i="1"/>
  <c r="AD221" i="1" s="1"/>
  <c r="R219" i="1"/>
  <c r="Y220" i="1"/>
  <c r="X220" i="1" s="1"/>
  <c r="V220" i="1" s="1"/>
  <c r="AB220" i="1" s="1"/>
  <c r="AE220" i="1" l="1"/>
  <c r="AC220" i="1"/>
  <c r="AD220" i="1" s="1"/>
  <c r="R218" i="1"/>
  <c r="Y219" i="1"/>
  <c r="X219" i="1" s="1"/>
  <c r="V219" i="1" s="1"/>
  <c r="AB219" i="1" s="1"/>
  <c r="AE219" i="1" l="1"/>
  <c r="AC219" i="1"/>
  <c r="AD219" i="1" s="1"/>
  <c r="R217" i="1"/>
  <c r="Y218" i="1"/>
  <c r="X218" i="1" s="1"/>
  <c r="V218" i="1" s="1"/>
  <c r="AB218" i="1" s="1"/>
  <c r="AE218" i="1" l="1"/>
  <c r="AC218" i="1"/>
  <c r="AD218" i="1" s="1"/>
  <c r="R216" i="1"/>
  <c r="Y217" i="1"/>
  <c r="X217" i="1" s="1"/>
  <c r="V217" i="1" s="1"/>
  <c r="AB217" i="1" s="1"/>
  <c r="AE217" i="1" l="1"/>
  <c r="AC217" i="1"/>
  <c r="AD217" i="1" s="1"/>
  <c r="R215" i="1"/>
  <c r="Y216" i="1"/>
  <c r="X216" i="1" s="1"/>
  <c r="V216" i="1" s="1"/>
  <c r="AB216" i="1" s="1"/>
  <c r="AE216" i="1" l="1"/>
  <c r="AC216" i="1"/>
  <c r="AD216" i="1" s="1"/>
  <c r="R214" i="1"/>
  <c r="Y215" i="1"/>
  <c r="X215" i="1" s="1"/>
  <c r="V215" i="1" s="1"/>
  <c r="AB215" i="1" s="1"/>
  <c r="AE215" i="1" l="1"/>
  <c r="AC215" i="1"/>
  <c r="AD215" i="1" s="1"/>
  <c r="R213" i="1"/>
  <c r="Y214" i="1"/>
  <c r="X214" i="1" s="1"/>
  <c r="V214" i="1" s="1"/>
  <c r="AB214" i="1" s="1"/>
  <c r="AE214" i="1" l="1"/>
  <c r="AC214" i="1"/>
  <c r="AD214" i="1" s="1"/>
  <c r="R212" i="1"/>
  <c r="Y213" i="1"/>
  <c r="X213" i="1" s="1"/>
  <c r="V213" i="1" s="1"/>
  <c r="AB213" i="1" s="1"/>
  <c r="AE213" i="1" l="1"/>
  <c r="AC213" i="1"/>
  <c r="AD213" i="1" s="1"/>
  <c r="R211" i="1"/>
  <c r="Y212" i="1"/>
  <c r="X212" i="1" s="1"/>
  <c r="V212" i="1" s="1"/>
  <c r="AB212" i="1" s="1"/>
  <c r="AE212" i="1" l="1"/>
  <c r="AC212" i="1"/>
  <c r="AD212" i="1" s="1"/>
  <c r="R210" i="1"/>
  <c r="Y211" i="1"/>
  <c r="X211" i="1" s="1"/>
  <c r="V211" i="1" s="1"/>
  <c r="AB211" i="1" s="1"/>
  <c r="AE211" i="1" l="1"/>
  <c r="AC211" i="1"/>
  <c r="AD211" i="1" s="1"/>
  <c r="R209" i="1"/>
  <c r="Y210" i="1"/>
  <c r="X210" i="1" s="1"/>
  <c r="V210" i="1" s="1"/>
  <c r="AB210" i="1" s="1"/>
  <c r="AE210" i="1" l="1"/>
  <c r="AC210" i="1"/>
  <c r="AD210" i="1" s="1"/>
  <c r="R208" i="1"/>
  <c r="Y209" i="1"/>
  <c r="X209" i="1" s="1"/>
  <c r="V209" i="1" s="1"/>
  <c r="AB209" i="1" s="1"/>
  <c r="AE209" i="1" l="1"/>
  <c r="AC209" i="1"/>
  <c r="AD209" i="1" s="1"/>
  <c r="R207" i="1"/>
  <c r="Y208" i="1"/>
  <c r="X208" i="1" s="1"/>
  <c r="V208" i="1" s="1"/>
  <c r="AB208" i="1" s="1"/>
  <c r="AE208" i="1" l="1"/>
  <c r="AC208" i="1"/>
  <c r="AD208" i="1" s="1"/>
  <c r="R206" i="1"/>
  <c r="Y207" i="1"/>
  <c r="X207" i="1" s="1"/>
  <c r="V207" i="1" s="1"/>
  <c r="AB207" i="1" s="1"/>
  <c r="AE207" i="1" l="1"/>
  <c r="AC207" i="1"/>
  <c r="AD207" i="1" s="1"/>
  <c r="R205" i="1"/>
  <c r="Y206" i="1"/>
  <c r="X206" i="1" s="1"/>
  <c r="V206" i="1" s="1"/>
  <c r="AB206" i="1" s="1"/>
  <c r="AE206" i="1" l="1"/>
  <c r="AC206" i="1"/>
  <c r="AD206" i="1" s="1"/>
  <c r="R204" i="1"/>
  <c r="Y205" i="1"/>
  <c r="X205" i="1" s="1"/>
  <c r="V205" i="1" s="1"/>
  <c r="AB205" i="1" s="1"/>
  <c r="AE205" i="1" l="1"/>
  <c r="AC205" i="1"/>
  <c r="AD205" i="1" s="1"/>
  <c r="R203" i="1"/>
  <c r="Y204" i="1"/>
  <c r="X204" i="1" s="1"/>
  <c r="V204" i="1" s="1"/>
  <c r="AB204" i="1" s="1"/>
  <c r="AE204" i="1" l="1"/>
  <c r="AC204" i="1"/>
  <c r="AD204" i="1" s="1"/>
  <c r="R202" i="1"/>
  <c r="Y203" i="1"/>
  <c r="X203" i="1" s="1"/>
  <c r="V203" i="1" s="1"/>
  <c r="AB203" i="1" s="1"/>
  <c r="AE203" i="1" l="1"/>
  <c r="AC203" i="1"/>
  <c r="AD203" i="1" s="1"/>
  <c r="R201" i="1"/>
  <c r="Y202" i="1"/>
  <c r="X202" i="1" s="1"/>
  <c r="V202" i="1" s="1"/>
  <c r="AB202" i="1" s="1"/>
  <c r="AE202" i="1" l="1"/>
  <c r="AC202" i="1"/>
  <c r="AD202" i="1" s="1"/>
  <c r="R200" i="1"/>
  <c r="Y201" i="1"/>
  <c r="X201" i="1" s="1"/>
  <c r="V201" i="1" s="1"/>
  <c r="AB201" i="1" s="1"/>
  <c r="AE201" i="1" l="1"/>
  <c r="AC201" i="1"/>
  <c r="AD201" i="1" s="1"/>
  <c r="R199" i="1"/>
  <c r="Y200" i="1"/>
  <c r="X200" i="1" s="1"/>
  <c r="V200" i="1" s="1"/>
  <c r="AB200" i="1" s="1"/>
  <c r="AE200" i="1" l="1"/>
  <c r="AC200" i="1"/>
  <c r="AD200" i="1" s="1"/>
  <c r="R198" i="1"/>
  <c r="Y199" i="1"/>
  <c r="X199" i="1" s="1"/>
  <c r="V199" i="1" s="1"/>
  <c r="AB199" i="1" s="1"/>
  <c r="AE199" i="1" l="1"/>
  <c r="AC199" i="1"/>
  <c r="AD199" i="1" s="1"/>
  <c r="R197" i="1"/>
  <c r="Y198" i="1"/>
  <c r="X198" i="1" s="1"/>
  <c r="V198" i="1" s="1"/>
  <c r="AB198" i="1" s="1"/>
  <c r="AE198" i="1" l="1"/>
  <c r="AC198" i="1"/>
  <c r="AD198" i="1" s="1"/>
  <c r="R196" i="1"/>
  <c r="Y197" i="1"/>
  <c r="X197" i="1" s="1"/>
  <c r="V197" i="1" s="1"/>
  <c r="AB197" i="1" s="1"/>
  <c r="AE197" i="1" l="1"/>
  <c r="AC197" i="1"/>
  <c r="AD197" i="1" s="1"/>
  <c r="R195" i="1"/>
  <c r="Y196" i="1"/>
  <c r="X196" i="1" s="1"/>
  <c r="V196" i="1" s="1"/>
  <c r="AB196" i="1" s="1"/>
  <c r="AE196" i="1" l="1"/>
  <c r="AC196" i="1"/>
  <c r="AD196" i="1" s="1"/>
  <c r="R194" i="1"/>
  <c r="Y195" i="1"/>
  <c r="X195" i="1" s="1"/>
  <c r="V195" i="1" s="1"/>
  <c r="AB195" i="1" s="1"/>
  <c r="AE195" i="1" l="1"/>
  <c r="AC195" i="1"/>
  <c r="AD195" i="1" s="1"/>
  <c r="R193" i="1"/>
  <c r="Y194" i="1"/>
  <c r="X194" i="1" s="1"/>
  <c r="V194" i="1" s="1"/>
  <c r="AB194" i="1" s="1"/>
  <c r="AE194" i="1" l="1"/>
  <c r="AC194" i="1"/>
  <c r="AD194" i="1" s="1"/>
  <c r="R192" i="1"/>
  <c r="Y193" i="1"/>
  <c r="X193" i="1" s="1"/>
  <c r="V193" i="1" s="1"/>
  <c r="AB193" i="1" s="1"/>
  <c r="AE193" i="1" l="1"/>
  <c r="AC193" i="1"/>
  <c r="AD193" i="1" s="1"/>
  <c r="R191" i="1"/>
  <c r="Y192" i="1"/>
  <c r="X192" i="1" s="1"/>
  <c r="V192" i="1" s="1"/>
  <c r="AB192" i="1" s="1"/>
  <c r="AE192" i="1" l="1"/>
  <c r="AC192" i="1"/>
  <c r="AD192" i="1" s="1"/>
  <c r="R190" i="1"/>
  <c r="Y191" i="1"/>
  <c r="X191" i="1" s="1"/>
  <c r="V191" i="1" s="1"/>
  <c r="AB191" i="1" s="1"/>
  <c r="AE191" i="1" l="1"/>
  <c r="AC191" i="1"/>
  <c r="AD191" i="1" s="1"/>
  <c r="R189" i="1"/>
  <c r="Y190" i="1"/>
  <c r="X190" i="1" s="1"/>
  <c r="V190" i="1" s="1"/>
  <c r="AB190" i="1" s="1"/>
  <c r="AE190" i="1" l="1"/>
  <c r="AC190" i="1"/>
  <c r="AD190" i="1" s="1"/>
  <c r="R188" i="1"/>
  <c r="Y189" i="1"/>
  <c r="X189" i="1" s="1"/>
  <c r="V189" i="1" s="1"/>
  <c r="AB189" i="1" s="1"/>
  <c r="AE189" i="1" l="1"/>
  <c r="AC189" i="1"/>
  <c r="AD189" i="1" s="1"/>
  <c r="R187" i="1"/>
  <c r="Y188" i="1"/>
  <c r="X188" i="1" s="1"/>
  <c r="V188" i="1" s="1"/>
  <c r="AB188" i="1" s="1"/>
  <c r="AE188" i="1" l="1"/>
  <c r="AC188" i="1"/>
  <c r="AD188" i="1" s="1"/>
  <c r="R186" i="1"/>
  <c r="Y187" i="1"/>
  <c r="X187" i="1" s="1"/>
  <c r="V187" i="1" s="1"/>
  <c r="AB187" i="1" s="1"/>
  <c r="AE187" i="1" l="1"/>
  <c r="AC187" i="1"/>
  <c r="AD187" i="1" s="1"/>
  <c r="R185" i="1"/>
  <c r="Y186" i="1"/>
  <c r="X186" i="1" s="1"/>
  <c r="V186" i="1" s="1"/>
  <c r="AB186" i="1" s="1"/>
  <c r="AE186" i="1" l="1"/>
  <c r="AC186" i="1"/>
  <c r="AD186" i="1" s="1"/>
  <c r="R184" i="1"/>
  <c r="Y185" i="1"/>
  <c r="X185" i="1" s="1"/>
  <c r="V185" i="1" s="1"/>
  <c r="AB185" i="1" s="1"/>
  <c r="AE185" i="1" l="1"/>
  <c r="AC185" i="1"/>
  <c r="AD185" i="1" s="1"/>
  <c r="R183" i="1"/>
  <c r="Y184" i="1"/>
  <c r="X184" i="1" s="1"/>
  <c r="V184" i="1" s="1"/>
  <c r="AB184" i="1" s="1"/>
  <c r="AE184" i="1" l="1"/>
  <c r="AC184" i="1"/>
  <c r="AD184" i="1" s="1"/>
  <c r="R182" i="1"/>
  <c r="Y183" i="1"/>
  <c r="X183" i="1" s="1"/>
  <c r="V183" i="1" s="1"/>
  <c r="AB183" i="1" s="1"/>
  <c r="AE183" i="1" l="1"/>
  <c r="AC183" i="1"/>
  <c r="AD183" i="1" s="1"/>
  <c r="R181" i="1"/>
  <c r="Y182" i="1"/>
  <c r="X182" i="1" s="1"/>
  <c r="V182" i="1" s="1"/>
  <c r="AB182" i="1" s="1"/>
  <c r="AE182" i="1" l="1"/>
  <c r="AC182" i="1"/>
  <c r="AD182" i="1" s="1"/>
  <c r="R180" i="1"/>
  <c r="Y181" i="1"/>
  <c r="X181" i="1" s="1"/>
  <c r="V181" i="1" s="1"/>
  <c r="AB181" i="1" s="1"/>
  <c r="AE181" i="1" l="1"/>
  <c r="AC181" i="1"/>
  <c r="AD181" i="1" s="1"/>
  <c r="R179" i="1"/>
  <c r="Y180" i="1"/>
  <c r="X180" i="1" s="1"/>
  <c r="V180" i="1" s="1"/>
  <c r="AB180" i="1" s="1"/>
  <c r="AE180" i="1" l="1"/>
  <c r="AC180" i="1"/>
  <c r="AD180" i="1" s="1"/>
  <c r="R178" i="1"/>
  <c r="Y179" i="1"/>
  <c r="X179" i="1" s="1"/>
  <c r="V179" i="1" s="1"/>
  <c r="AB179" i="1" s="1"/>
  <c r="AE179" i="1" l="1"/>
  <c r="AC179" i="1"/>
  <c r="AD179" i="1" s="1"/>
  <c r="R177" i="1"/>
  <c r="Y178" i="1"/>
  <c r="X178" i="1" s="1"/>
  <c r="V178" i="1" s="1"/>
  <c r="AB178" i="1" s="1"/>
  <c r="AE178" i="1" l="1"/>
  <c r="AC178" i="1"/>
  <c r="AD178" i="1" s="1"/>
  <c r="R176" i="1"/>
  <c r="Y177" i="1"/>
  <c r="X177" i="1" s="1"/>
  <c r="V177" i="1" s="1"/>
  <c r="AB177" i="1" s="1"/>
  <c r="AE177" i="1" l="1"/>
  <c r="AC177" i="1"/>
  <c r="AD177" i="1" s="1"/>
  <c r="R175" i="1"/>
  <c r="Y176" i="1"/>
  <c r="X176" i="1" s="1"/>
  <c r="V176" i="1" s="1"/>
  <c r="AB176" i="1" s="1"/>
  <c r="AE176" i="1" l="1"/>
  <c r="AC176" i="1"/>
  <c r="AD176" i="1" s="1"/>
  <c r="R174" i="1"/>
  <c r="Y175" i="1"/>
  <c r="X175" i="1" s="1"/>
  <c r="V175" i="1" s="1"/>
  <c r="AB175" i="1" s="1"/>
  <c r="AE175" i="1" l="1"/>
  <c r="AC175" i="1"/>
  <c r="AD175" i="1" s="1"/>
  <c r="R173" i="1"/>
  <c r="Y174" i="1"/>
  <c r="X174" i="1" s="1"/>
  <c r="V174" i="1" s="1"/>
  <c r="AB174" i="1" s="1"/>
  <c r="AE174" i="1" l="1"/>
  <c r="AC174" i="1"/>
  <c r="AD174" i="1" s="1"/>
  <c r="R172" i="1"/>
  <c r="Y173" i="1"/>
  <c r="X173" i="1" s="1"/>
  <c r="V173" i="1" s="1"/>
  <c r="AB173" i="1" s="1"/>
  <c r="AE173" i="1" l="1"/>
  <c r="AC173" i="1"/>
  <c r="AD173" i="1" s="1"/>
  <c r="R171" i="1"/>
  <c r="Y172" i="1"/>
  <c r="X172" i="1" s="1"/>
  <c r="V172" i="1" s="1"/>
  <c r="AB172" i="1" s="1"/>
  <c r="AE172" i="1" l="1"/>
  <c r="AC172" i="1"/>
  <c r="AD172" i="1" s="1"/>
  <c r="R170" i="1"/>
  <c r="Y171" i="1"/>
  <c r="X171" i="1" s="1"/>
  <c r="V171" i="1" s="1"/>
  <c r="AB171" i="1" s="1"/>
  <c r="AE171" i="1" l="1"/>
  <c r="AC171" i="1"/>
  <c r="AD171" i="1" s="1"/>
  <c r="R169" i="1"/>
  <c r="Y170" i="1"/>
  <c r="X170" i="1" s="1"/>
  <c r="V170" i="1" s="1"/>
  <c r="AB170" i="1" s="1"/>
  <c r="AE170" i="1" l="1"/>
  <c r="AC170" i="1"/>
  <c r="AD170" i="1" s="1"/>
  <c r="R168" i="1"/>
  <c r="Y169" i="1"/>
  <c r="X169" i="1" s="1"/>
  <c r="V169" i="1" s="1"/>
  <c r="AB169" i="1" s="1"/>
  <c r="AE169" i="1" l="1"/>
  <c r="AC169" i="1"/>
  <c r="AD169" i="1" s="1"/>
  <c r="R167" i="1"/>
  <c r="Y168" i="1"/>
  <c r="X168" i="1" s="1"/>
  <c r="V168" i="1" s="1"/>
  <c r="AB168" i="1" s="1"/>
  <c r="AE168" i="1" l="1"/>
  <c r="AC168" i="1"/>
  <c r="AD168" i="1" s="1"/>
  <c r="R166" i="1"/>
  <c r="Y167" i="1"/>
  <c r="X167" i="1" s="1"/>
  <c r="V167" i="1" s="1"/>
  <c r="AB167" i="1" s="1"/>
  <c r="AE167" i="1" l="1"/>
  <c r="AC167" i="1"/>
  <c r="AD167" i="1" s="1"/>
  <c r="R165" i="1"/>
  <c r="Y166" i="1"/>
  <c r="X166" i="1" s="1"/>
  <c r="V166" i="1" s="1"/>
  <c r="AB166" i="1" s="1"/>
  <c r="AE166" i="1" l="1"/>
  <c r="AC166" i="1"/>
  <c r="AD166" i="1" s="1"/>
  <c r="R164" i="1"/>
  <c r="Y165" i="1"/>
  <c r="X165" i="1" s="1"/>
  <c r="V165" i="1" s="1"/>
  <c r="AB165" i="1" s="1"/>
  <c r="AE165" i="1" l="1"/>
  <c r="AC165" i="1"/>
  <c r="AD165" i="1" s="1"/>
  <c r="R163" i="1"/>
  <c r="Y164" i="1"/>
  <c r="X164" i="1" s="1"/>
  <c r="V164" i="1" s="1"/>
  <c r="AB164" i="1" s="1"/>
  <c r="AE164" i="1" l="1"/>
  <c r="AC164" i="1"/>
  <c r="AD164" i="1" s="1"/>
  <c r="R162" i="1"/>
  <c r="Y163" i="1"/>
  <c r="X163" i="1" s="1"/>
  <c r="V163" i="1" s="1"/>
  <c r="AB163" i="1" s="1"/>
  <c r="AE163" i="1" l="1"/>
  <c r="AC163" i="1"/>
  <c r="AD163" i="1" s="1"/>
  <c r="R161" i="1"/>
  <c r="Y162" i="1"/>
  <c r="X162" i="1" s="1"/>
  <c r="V162" i="1" s="1"/>
  <c r="AB162" i="1" s="1"/>
  <c r="AE162" i="1" l="1"/>
  <c r="AC162" i="1"/>
  <c r="AD162" i="1" s="1"/>
  <c r="R160" i="1"/>
  <c r="Y161" i="1"/>
  <c r="X161" i="1" s="1"/>
  <c r="V161" i="1" s="1"/>
  <c r="AB161" i="1" s="1"/>
  <c r="AE161" i="1" l="1"/>
  <c r="AC161" i="1"/>
  <c r="AD161" i="1" s="1"/>
  <c r="R159" i="1"/>
  <c r="Y160" i="1"/>
  <c r="X160" i="1" s="1"/>
  <c r="V160" i="1" s="1"/>
  <c r="AB160" i="1" s="1"/>
  <c r="AE160" i="1" l="1"/>
  <c r="AC160" i="1"/>
  <c r="AD160" i="1" s="1"/>
  <c r="R158" i="1"/>
  <c r="Y159" i="1"/>
  <c r="X159" i="1" s="1"/>
  <c r="V159" i="1" s="1"/>
  <c r="AB159" i="1" s="1"/>
  <c r="AE159" i="1" l="1"/>
  <c r="AC159" i="1"/>
  <c r="AD159" i="1" s="1"/>
  <c r="R157" i="1"/>
  <c r="Y158" i="1"/>
  <c r="X158" i="1" s="1"/>
  <c r="V158" i="1" s="1"/>
  <c r="AB158" i="1" s="1"/>
  <c r="AE158" i="1" l="1"/>
  <c r="AC158" i="1"/>
  <c r="AD158" i="1" s="1"/>
  <c r="R156" i="1"/>
  <c r="Y157" i="1"/>
  <c r="X157" i="1" s="1"/>
  <c r="V157" i="1" s="1"/>
  <c r="AB157" i="1" s="1"/>
  <c r="AE157" i="1" l="1"/>
  <c r="AC157" i="1"/>
  <c r="AD157" i="1" s="1"/>
  <c r="R155" i="1"/>
  <c r="Y156" i="1"/>
  <c r="X156" i="1" s="1"/>
  <c r="V156" i="1" s="1"/>
  <c r="AB156" i="1" s="1"/>
  <c r="AE156" i="1" l="1"/>
  <c r="AC156" i="1"/>
  <c r="AD156" i="1" s="1"/>
  <c r="R154" i="1"/>
  <c r="Y155" i="1"/>
  <c r="X155" i="1" s="1"/>
  <c r="V155" i="1" s="1"/>
  <c r="AB155" i="1" s="1"/>
  <c r="AE155" i="1" l="1"/>
  <c r="AC155" i="1"/>
  <c r="AD155" i="1" s="1"/>
  <c r="R153" i="1"/>
  <c r="Y154" i="1"/>
  <c r="X154" i="1" s="1"/>
  <c r="V154" i="1" s="1"/>
  <c r="AB154" i="1" s="1"/>
  <c r="AE154" i="1" l="1"/>
  <c r="AC154" i="1"/>
  <c r="AD154" i="1" s="1"/>
  <c r="R152" i="1"/>
  <c r="Y153" i="1"/>
  <c r="X153" i="1" s="1"/>
  <c r="V153" i="1" s="1"/>
  <c r="AB153" i="1" s="1"/>
  <c r="AE153" i="1" l="1"/>
  <c r="AC153" i="1"/>
  <c r="AD153" i="1" s="1"/>
  <c r="R151" i="1"/>
  <c r="Y152" i="1"/>
  <c r="X152" i="1" s="1"/>
  <c r="V152" i="1" s="1"/>
  <c r="AB152" i="1" s="1"/>
  <c r="AE152" i="1" l="1"/>
  <c r="AC152" i="1"/>
  <c r="AD152" i="1" s="1"/>
  <c r="R150" i="1"/>
  <c r="Y151" i="1"/>
  <c r="X151" i="1" s="1"/>
  <c r="V151" i="1" s="1"/>
  <c r="AB151" i="1" s="1"/>
  <c r="AE151" i="1" l="1"/>
  <c r="AC151" i="1"/>
  <c r="AD151" i="1" s="1"/>
  <c r="R149" i="1"/>
  <c r="Y150" i="1"/>
  <c r="X150" i="1" s="1"/>
  <c r="V150" i="1" s="1"/>
  <c r="AB150" i="1" s="1"/>
  <c r="AE150" i="1" l="1"/>
  <c r="AC150" i="1"/>
  <c r="AD150" i="1" s="1"/>
  <c r="R148" i="1"/>
  <c r="Y149" i="1"/>
  <c r="X149" i="1" s="1"/>
  <c r="V149" i="1" s="1"/>
  <c r="AB149" i="1" s="1"/>
  <c r="AE149" i="1" l="1"/>
  <c r="AC149" i="1"/>
  <c r="AD149" i="1" s="1"/>
  <c r="R147" i="1"/>
  <c r="Y148" i="1"/>
  <c r="X148" i="1" s="1"/>
  <c r="V148" i="1" s="1"/>
  <c r="AB148" i="1" s="1"/>
  <c r="AE148" i="1" l="1"/>
  <c r="AC148" i="1"/>
  <c r="AD148" i="1" s="1"/>
  <c r="R146" i="1"/>
  <c r="Y147" i="1"/>
  <c r="X147" i="1" s="1"/>
  <c r="V147" i="1" s="1"/>
  <c r="AB147" i="1" s="1"/>
  <c r="AE147" i="1" l="1"/>
  <c r="AC147" i="1"/>
  <c r="AD147" i="1" s="1"/>
  <c r="R145" i="1"/>
  <c r="Y146" i="1"/>
  <c r="X146" i="1" s="1"/>
  <c r="V146" i="1" s="1"/>
  <c r="AB146" i="1" s="1"/>
  <c r="AE146" i="1" l="1"/>
  <c r="AC146" i="1"/>
  <c r="AD146" i="1" s="1"/>
  <c r="R144" i="1"/>
  <c r="Y145" i="1"/>
  <c r="X145" i="1" s="1"/>
  <c r="V145" i="1" s="1"/>
  <c r="AB145" i="1" s="1"/>
  <c r="AE145" i="1" l="1"/>
  <c r="AC145" i="1"/>
  <c r="AD145" i="1" s="1"/>
  <c r="R143" i="1"/>
  <c r="Y144" i="1"/>
  <c r="X144" i="1" s="1"/>
  <c r="V144" i="1" s="1"/>
  <c r="AB144" i="1" s="1"/>
  <c r="AE144" i="1" l="1"/>
  <c r="AC144" i="1"/>
  <c r="AD144" i="1" s="1"/>
  <c r="R142" i="1"/>
  <c r="Y143" i="1"/>
  <c r="X143" i="1" s="1"/>
  <c r="V143" i="1" s="1"/>
  <c r="AB143" i="1" s="1"/>
  <c r="AE143" i="1" l="1"/>
  <c r="AC143" i="1"/>
  <c r="AD143" i="1" s="1"/>
  <c r="R141" i="1"/>
  <c r="Y142" i="1"/>
  <c r="X142" i="1" s="1"/>
  <c r="V142" i="1" s="1"/>
  <c r="AB142" i="1" s="1"/>
  <c r="AE142" i="1" l="1"/>
  <c r="AC142" i="1"/>
  <c r="AD142" i="1" s="1"/>
  <c r="R140" i="1"/>
  <c r="Y141" i="1"/>
  <c r="X141" i="1" s="1"/>
  <c r="V141" i="1" s="1"/>
  <c r="AB141" i="1" s="1"/>
  <c r="AE141" i="1" l="1"/>
  <c r="AC141" i="1"/>
  <c r="AD141" i="1" s="1"/>
  <c r="R139" i="1"/>
  <c r="Y140" i="1"/>
  <c r="X140" i="1" s="1"/>
  <c r="V140" i="1" s="1"/>
  <c r="AB140" i="1" s="1"/>
  <c r="AE140" i="1" l="1"/>
  <c r="AC140" i="1"/>
  <c r="AD140" i="1" s="1"/>
  <c r="R138" i="1"/>
  <c r="Y139" i="1"/>
  <c r="X139" i="1" s="1"/>
  <c r="V139" i="1" s="1"/>
  <c r="AB139" i="1" s="1"/>
  <c r="AE139" i="1" l="1"/>
  <c r="AC139" i="1"/>
  <c r="AD139" i="1" s="1"/>
  <c r="R137" i="1"/>
  <c r="Y138" i="1"/>
  <c r="X138" i="1" s="1"/>
  <c r="V138" i="1" s="1"/>
  <c r="AB138" i="1" s="1"/>
  <c r="AE138" i="1" l="1"/>
  <c r="AC138" i="1"/>
  <c r="AD138" i="1" s="1"/>
  <c r="R136" i="1"/>
  <c r="Y137" i="1"/>
  <c r="X137" i="1" s="1"/>
  <c r="V137" i="1" s="1"/>
  <c r="AB137" i="1" s="1"/>
  <c r="AE137" i="1" l="1"/>
  <c r="AC137" i="1"/>
  <c r="AD137" i="1" s="1"/>
  <c r="R135" i="1"/>
  <c r="Y136" i="1"/>
  <c r="X136" i="1" s="1"/>
  <c r="V136" i="1" s="1"/>
  <c r="AB136" i="1" s="1"/>
  <c r="AE136" i="1" l="1"/>
  <c r="AC136" i="1"/>
  <c r="AD136" i="1" s="1"/>
  <c r="R134" i="1"/>
  <c r="Y135" i="1"/>
  <c r="X135" i="1" s="1"/>
  <c r="V135" i="1" s="1"/>
  <c r="AB135" i="1" s="1"/>
  <c r="AE135" i="1" l="1"/>
  <c r="AC135" i="1"/>
  <c r="AD135" i="1" s="1"/>
  <c r="R133" i="1"/>
  <c r="Y134" i="1"/>
  <c r="X134" i="1" s="1"/>
  <c r="V134" i="1" s="1"/>
  <c r="AB134" i="1" s="1"/>
  <c r="AE134" i="1" l="1"/>
  <c r="AC134" i="1"/>
  <c r="AD134" i="1" s="1"/>
  <c r="R132" i="1"/>
  <c r="Y133" i="1"/>
  <c r="X133" i="1" s="1"/>
  <c r="V133" i="1" s="1"/>
  <c r="AB133" i="1" s="1"/>
  <c r="AE133" i="1" l="1"/>
  <c r="AC133" i="1"/>
  <c r="AD133" i="1" s="1"/>
  <c r="R131" i="1"/>
  <c r="Y132" i="1"/>
  <c r="X132" i="1" s="1"/>
  <c r="V132" i="1" s="1"/>
  <c r="AB132" i="1" s="1"/>
  <c r="AE132" i="1" l="1"/>
  <c r="AC132" i="1"/>
  <c r="AD132" i="1" s="1"/>
  <c r="R130" i="1"/>
  <c r="Y131" i="1"/>
  <c r="X131" i="1" s="1"/>
  <c r="V131" i="1" s="1"/>
  <c r="AB131" i="1" s="1"/>
  <c r="AE131" i="1" l="1"/>
  <c r="AC131" i="1"/>
  <c r="AD131" i="1" s="1"/>
  <c r="R129" i="1"/>
  <c r="Y130" i="1"/>
  <c r="X130" i="1" s="1"/>
  <c r="V130" i="1" s="1"/>
  <c r="AB130" i="1" s="1"/>
  <c r="AE130" i="1" l="1"/>
  <c r="AC130" i="1"/>
  <c r="AD130" i="1" s="1"/>
  <c r="R128" i="1"/>
  <c r="Y129" i="1"/>
  <c r="X129" i="1" s="1"/>
  <c r="V129" i="1" s="1"/>
  <c r="AB129" i="1" s="1"/>
  <c r="AE129" i="1" l="1"/>
  <c r="AC129" i="1"/>
  <c r="AD129" i="1" s="1"/>
  <c r="R127" i="1"/>
  <c r="Y128" i="1"/>
  <c r="X128" i="1" s="1"/>
  <c r="V128" i="1" s="1"/>
  <c r="AB128" i="1" s="1"/>
  <c r="AE128" i="1" l="1"/>
  <c r="AC128" i="1"/>
  <c r="AD128" i="1" s="1"/>
  <c r="R126" i="1"/>
  <c r="Y127" i="1"/>
  <c r="X127" i="1" s="1"/>
  <c r="V127" i="1" s="1"/>
  <c r="AB127" i="1" s="1"/>
  <c r="AE127" i="1" l="1"/>
  <c r="AC127" i="1"/>
  <c r="AD127" i="1" s="1"/>
  <c r="R125" i="1"/>
  <c r="Y126" i="1"/>
  <c r="X126" i="1" s="1"/>
  <c r="V126" i="1" s="1"/>
  <c r="AB126" i="1" s="1"/>
  <c r="AE126" i="1" l="1"/>
  <c r="AC126" i="1"/>
  <c r="AD126" i="1" s="1"/>
  <c r="R124" i="1"/>
  <c r="Y125" i="1"/>
  <c r="X125" i="1" s="1"/>
  <c r="V125" i="1" s="1"/>
  <c r="AB125" i="1" s="1"/>
  <c r="AE125" i="1" l="1"/>
  <c r="AC125" i="1"/>
  <c r="AD125" i="1" s="1"/>
  <c r="R123" i="1"/>
  <c r="Y124" i="1"/>
  <c r="X124" i="1" s="1"/>
  <c r="V124" i="1" s="1"/>
  <c r="AB124" i="1" s="1"/>
  <c r="AE124" i="1" l="1"/>
  <c r="AC124" i="1"/>
  <c r="AD124" i="1" s="1"/>
  <c r="R122" i="1"/>
  <c r="Y123" i="1"/>
  <c r="X123" i="1" s="1"/>
  <c r="V123" i="1" s="1"/>
  <c r="AB123" i="1" s="1"/>
  <c r="AE123" i="1" l="1"/>
  <c r="AC123" i="1"/>
  <c r="AD123" i="1" s="1"/>
  <c r="R121" i="1"/>
  <c r="Y122" i="1"/>
  <c r="X122" i="1" s="1"/>
  <c r="V122" i="1" s="1"/>
  <c r="AB122" i="1" s="1"/>
  <c r="AE122" i="1" l="1"/>
  <c r="AC122" i="1"/>
  <c r="AD122" i="1" s="1"/>
  <c r="R120" i="1"/>
  <c r="Y121" i="1"/>
  <c r="X121" i="1" s="1"/>
  <c r="V121" i="1" s="1"/>
  <c r="AB121" i="1" s="1"/>
  <c r="AE121" i="1" l="1"/>
  <c r="AC121" i="1"/>
  <c r="AD121" i="1" s="1"/>
  <c r="R119" i="1"/>
  <c r="Y120" i="1"/>
  <c r="X120" i="1" s="1"/>
  <c r="V120" i="1" s="1"/>
  <c r="AB120" i="1" s="1"/>
  <c r="AE120" i="1" l="1"/>
  <c r="AC120" i="1"/>
  <c r="AD120" i="1" s="1"/>
  <c r="R118" i="1"/>
  <c r="Y119" i="1"/>
  <c r="X119" i="1" s="1"/>
  <c r="V119" i="1" s="1"/>
  <c r="AB119" i="1" s="1"/>
  <c r="AE119" i="1" l="1"/>
  <c r="AC119" i="1"/>
  <c r="AD119" i="1" s="1"/>
  <c r="R117" i="1"/>
  <c r="Y118" i="1"/>
  <c r="X118" i="1" s="1"/>
  <c r="V118" i="1" s="1"/>
  <c r="AB118" i="1" s="1"/>
  <c r="AE118" i="1" l="1"/>
  <c r="AC118" i="1"/>
  <c r="AD118" i="1" s="1"/>
  <c r="R116" i="1"/>
  <c r="Y117" i="1"/>
  <c r="X117" i="1" s="1"/>
  <c r="V117" i="1" s="1"/>
  <c r="AB117" i="1" s="1"/>
  <c r="AE117" i="1" l="1"/>
  <c r="AC117" i="1"/>
  <c r="AD117" i="1" s="1"/>
  <c r="R115" i="1"/>
  <c r="Y116" i="1"/>
  <c r="X116" i="1" s="1"/>
  <c r="V116" i="1" s="1"/>
  <c r="AB116" i="1" s="1"/>
  <c r="AE116" i="1" l="1"/>
  <c r="AC116" i="1"/>
  <c r="AD116" i="1" s="1"/>
  <c r="R114" i="1"/>
  <c r="Y115" i="1"/>
  <c r="X115" i="1" s="1"/>
  <c r="V115" i="1" s="1"/>
  <c r="AB115" i="1" s="1"/>
  <c r="AE115" i="1" l="1"/>
  <c r="AC115" i="1"/>
  <c r="AD115" i="1" s="1"/>
  <c r="R113" i="1"/>
  <c r="Y114" i="1"/>
  <c r="X114" i="1" s="1"/>
  <c r="V114" i="1" s="1"/>
  <c r="AB114" i="1" s="1"/>
  <c r="AE114" i="1" l="1"/>
  <c r="AC114" i="1"/>
  <c r="AD114" i="1" s="1"/>
  <c r="R112" i="1"/>
  <c r="Y113" i="1"/>
  <c r="X113" i="1" s="1"/>
  <c r="V113" i="1" s="1"/>
  <c r="AB113" i="1" s="1"/>
  <c r="AE113" i="1" l="1"/>
  <c r="AC113" i="1"/>
  <c r="AD113" i="1" s="1"/>
  <c r="R111" i="1"/>
  <c r="Y112" i="1"/>
  <c r="X112" i="1" s="1"/>
  <c r="V112" i="1" s="1"/>
  <c r="AB112" i="1" s="1"/>
  <c r="AE112" i="1" l="1"/>
  <c r="AC112" i="1"/>
  <c r="AD112" i="1" s="1"/>
  <c r="R110" i="1"/>
  <c r="Y111" i="1"/>
  <c r="X111" i="1" s="1"/>
  <c r="V111" i="1" s="1"/>
  <c r="AB111" i="1" s="1"/>
  <c r="AE111" i="1" l="1"/>
  <c r="AC111" i="1"/>
  <c r="AD111" i="1" s="1"/>
  <c r="R109" i="1"/>
  <c r="Y110" i="1"/>
  <c r="X110" i="1" s="1"/>
  <c r="V110" i="1" s="1"/>
  <c r="AB110" i="1" s="1"/>
  <c r="AE110" i="1" l="1"/>
  <c r="AC110" i="1"/>
  <c r="AD110" i="1" s="1"/>
  <c r="R108" i="1"/>
  <c r="Y109" i="1"/>
  <c r="X109" i="1" s="1"/>
  <c r="V109" i="1" s="1"/>
  <c r="AB109" i="1" s="1"/>
  <c r="AE109" i="1" l="1"/>
  <c r="AC109" i="1"/>
  <c r="AD109" i="1" s="1"/>
  <c r="R107" i="1"/>
  <c r="Y108" i="1"/>
  <c r="X108" i="1" s="1"/>
  <c r="V108" i="1" s="1"/>
  <c r="AB108" i="1" l="1"/>
  <c r="AC108" i="1" s="1"/>
  <c r="AD108" i="1" s="1"/>
  <c r="R106" i="1"/>
  <c r="Y107" i="1"/>
  <c r="X107" i="1" s="1"/>
  <c r="V107" i="1" s="1"/>
  <c r="AB107" i="1" s="1"/>
  <c r="AE107" i="1" l="1"/>
  <c r="AC107" i="1"/>
  <c r="AD107" i="1" s="1"/>
  <c r="AE108" i="1"/>
  <c r="R105" i="1"/>
  <c r="Y106" i="1"/>
  <c r="X106" i="1" s="1"/>
  <c r="V106" i="1" s="1"/>
  <c r="AB106" i="1" s="1"/>
  <c r="AE106" i="1" l="1"/>
  <c r="AC106" i="1"/>
  <c r="AD106" i="1" s="1"/>
  <c r="R104" i="1"/>
  <c r="Y105" i="1"/>
  <c r="X105" i="1" s="1"/>
  <c r="V105" i="1" s="1"/>
  <c r="AB105" i="1" s="1"/>
  <c r="AE105" i="1" l="1"/>
  <c r="AC105" i="1"/>
  <c r="AD105" i="1" s="1"/>
  <c r="R103" i="1"/>
  <c r="Y104" i="1"/>
  <c r="X104" i="1" s="1"/>
  <c r="V104" i="1" s="1"/>
  <c r="AB104" i="1" s="1"/>
  <c r="AE104" i="1" l="1"/>
  <c r="AC104" i="1"/>
  <c r="AD104" i="1" s="1"/>
  <c r="R102" i="1"/>
  <c r="Y103" i="1"/>
  <c r="X103" i="1" s="1"/>
  <c r="V103" i="1" s="1"/>
  <c r="AB103" i="1" s="1"/>
  <c r="AE103" i="1" l="1"/>
  <c r="AC103" i="1"/>
  <c r="AD103" i="1" s="1"/>
  <c r="R101" i="1"/>
  <c r="Y102" i="1"/>
  <c r="X102" i="1" s="1"/>
  <c r="V102" i="1" s="1"/>
  <c r="AB102" i="1" s="1"/>
  <c r="AE102" i="1" l="1"/>
  <c r="AC102" i="1"/>
  <c r="AD102" i="1" s="1"/>
  <c r="R100" i="1"/>
  <c r="Y101" i="1"/>
  <c r="X101" i="1" s="1"/>
  <c r="V101" i="1" s="1"/>
  <c r="AB101" i="1" s="1"/>
  <c r="AE101" i="1" l="1"/>
  <c r="AC101" i="1"/>
  <c r="AD101" i="1" s="1"/>
  <c r="R99" i="1"/>
  <c r="Y100" i="1"/>
  <c r="X100" i="1" s="1"/>
  <c r="V100" i="1" s="1"/>
  <c r="AB100" i="1" s="1"/>
  <c r="AE100" i="1" l="1"/>
  <c r="AC100" i="1"/>
  <c r="AD100" i="1" s="1"/>
  <c r="R98" i="1"/>
  <c r="Y99" i="1"/>
  <c r="X99" i="1" s="1"/>
  <c r="V99" i="1" s="1"/>
  <c r="AB99" i="1" s="1"/>
  <c r="AE99" i="1" l="1"/>
  <c r="AC99" i="1"/>
  <c r="AD99" i="1" s="1"/>
  <c r="R97" i="1"/>
  <c r="Y98" i="1"/>
  <c r="X98" i="1" s="1"/>
  <c r="V98" i="1" s="1"/>
  <c r="AB98" i="1" s="1"/>
  <c r="AE98" i="1" l="1"/>
  <c r="AC98" i="1"/>
  <c r="AD98" i="1" s="1"/>
  <c r="R96" i="1"/>
  <c r="Y97" i="1"/>
  <c r="X97" i="1" s="1"/>
  <c r="V97" i="1" s="1"/>
  <c r="AB97" i="1" s="1"/>
  <c r="AE97" i="1" l="1"/>
  <c r="AC97" i="1"/>
  <c r="AD97" i="1" s="1"/>
  <c r="R95" i="1"/>
  <c r="Y96" i="1"/>
  <c r="X96" i="1" s="1"/>
  <c r="V96" i="1" s="1"/>
  <c r="AB96" i="1" s="1"/>
  <c r="AE96" i="1" l="1"/>
  <c r="AC96" i="1"/>
  <c r="AD96" i="1" s="1"/>
  <c r="R94" i="1"/>
  <c r="Y95" i="1"/>
  <c r="X95" i="1" s="1"/>
  <c r="V95" i="1" s="1"/>
  <c r="AB95" i="1" s="1"/>
  <c r="AE95" i="1" l="1"/>
  <c r="AC95" i="1"/>
  <c r="AD95" i="1" s="1"/>
  <c r="R93" i="1"/>
  <c r="Y94" i="1"/>
  <c r="X94" i="1" s="1"/>
  <c r="V94" i="1" s="1"/>
  <c r="AB94" i="1" s="1"/>
  <c r="AE94" i="1" l="1"/>
  <c r="AC94" i="1"/>
  <c r="AD94" i="1" s="1"/>
  <c r="R92" i="1"/>
  <c r="Y93" i="1"/>
  <c r="X93" i="1" s="1"/>
  <c r="V93" i="1" s="1"/>
  <c r="AB93" i="1" s="1"/>
  <c r="AE93" i="1" l="1"/>
  <c r="AC93" i="1"/>
  <c r="AD93" i="1" s="1"/>
  <c r="R91" i="1"/>
  <c r="Y92" i="1"/>
  <c r="X92" i="1" s="1"/>
  <c r="V92" i="1" s="1"/>
  <c r="AB92" i="1" s="1"/>
  <c r="AE92" i="1" l="1"/>
  <c r="AC92" i="1"/>
  <c r="AD92" i="1" s="1"/>
  <c r="R90" i="1"/>
  <c r="Y91" i="1"/>
  <c r="X91" i="1" s="1"/>
  <c r="V91" i="1" s="1"/>
  <c r="AB91" i="1" s="1"/>
  <c r="AE91" i="1" l="1"/>
  <c r="AC91" i="1"/>
  <c r="AD91" i="1" s="1"/>
  <c r="R89" i="1"/>
  <c r="Y90" i="1"/>
  <c r="X90" i="1" s="1"/>
  <c r="V90" i="1" s="1"/>
  <c r="AB90" i="1" s="1"/>
  <c r="AE90" i="1" l="1"/>
  <c r="AC90" i="1"/>
  <c r="AD90" i="1" s="1"/>
  <c r="R88" i="1"/>
  <c r="Y89" i="1"/>
  <c r="X89" i="1" s="1"/>
  <c r="V89" i="1" s="1"/>
  <c r="AB89" i="1" s="1"/>
  <c r="AE89" i="1" l="1"/>
  <c r="AC89" i="1"/>
  <c r="AD89" i="1" s="1"/>
  <c r="R87" i="1"/>
  <c r="Y88" i="1"/>
  <c r="X88" i="1" s="1"/>
  <c r="V88" i="1" s="1"/>
  <c r="AB88" i="1" s="1"/>
  <c r="AE88" i="1" l="1"/>
  <c r="AC88" i="1"/>
  <c r="AD88" i="1" s="1"/>
  <c r="R86" i="1"/>
  <c r="Y87" i="1"/>
  <c r="X87" i="1" s="1"/>
  <c r="V87" i="1" s="1"/>
  <c r="AB87" i="1" s="1"/>
  <c r="AE87" i="1" l="1"/>
  <c r="AC87" i="1"/>
  <c r="AD87" i="1" s="1"/>
  <c r="R85" i="1"/>
  <c r="Y86" i="1"/>
  <c r="X86" i="1" s="1"/>
  <c r="V86" i="1" s="1"/>
  <c r="AB86" i="1" s="1"/>
  <c r="AE86" i="1" l="1"/>
  <c r="AC86" i="1"/>
  <c r="AD86" i="1" s="1"/>
  <c r="R84" i="1"/>
  <c r="Y85" i="1"/>
  <c r="X85" i="1" s="1"/>
  <c r="V85" i="1" s="1"/>
  <c r="AB85" i="1" s="1"/>
  <c r="AE85" i="1" l="1"/>
  <c r="AC85" i="1"/>
  <c r="AD85" i="1" s="1"/>
  <c r="R83" i="1"/>
  <c r="Y84" i="1"/>
  <c r="X84" i="1" s="1"/>
  <c r="V84" i="1" s="1"/>
  <c r="AB84" i="1" s="1"/>
  <c r="AE84" i="1" l="1"/>
  <c r="AC84" i="1"/>
  <c r="AD84" i="1" s="1"/>
  <c r="R82" i="1"/>
  <c r="Y83" i="1"/>
  <c r="X83" i="1" s="1"/>
  <c r="V83" i="1" s="1"/>
  <c r="AB83" i="1" s="1"/>
  <c r="AE83" i="1" l="1"/>
  <c r="AC83" i="1"/>
  <c r="AD83" i="1" s="1"/>
  <c r="R81" i="1"/>
  <c r="Y82" i="1"/>
  <c r="X82" i="1" s="1"/>
  <c r="V82" i="1" s="1"/>
  <c r="AB82" i="1" s="1"/>
  <c r="AE82" i="1" l="1"/>
  <c r="AC82" i="1"/>
  <c r="AD82" i="1" s="1"/>
  <c r="R80" i="1"/>
  <c r="Y81" i="1"/>
  <c r="X81" i="1" s="1"/>
  <c r="V81" i="1" s="1"/>
  <c r="AB81" i="1" s="1"/>
  <c r="AE81" i="1" l="1"/>
  <c r="AC81" i="1"/>
  <c r="AD81" i="1" s="1"/>
  <c r="R79" i="1"/>
  <c r="Y80" i="1"/>
  <c r="X80" i="1" s="1"/>
  <c r="V80" i="1" s="1"/>
  <c r="AB80" i="1" s="1"/>
  <c r="AE80" i="1" l="1"/>
  <c r="AC80" i="1"/>
  <c r="AD80" i="1" s="1"/>
  <c r="R78" i="1"/>
  <c r="Y79" i="1"/>
  <c r="X79" i="1" s="1"/>
  <c r="V79" i="1" s="1"/>
  <c r="AB79" i="1" s="1"/>
  <c r="AE79" i="1" l="1"/>
  <c r="AC79" i="1"/>
  <c r="AD79" i="1" s="1"/>
  <c r="R77" i="1"/>
  <c r="Y78" i="1"/>
  <c r="X78" i="1" s="1"/>
  <c r="V78" i="1" s="1"/>
  <c r="AB78" i="1" s="1"/>
  <c r="AE78" i="1" l="1"/>
  <c r="AC78" i="1"/>
  <c r="AD78" i="1" s="1"/>
  <c r="R76" i="1"/>
  <c r="Y77" i="1"/>
  <c r="X77" i="1" s="1"/>
  <c r="V77" i="1" s="1"/>
  <c r="AB77" i="1" s="1"/>
  <c r="AE77" i="1" l="1"/>
  <c r="AC77" i="1"/>
  <c r="AD77" i="1" s="1"/>
  <c r="R75" i="1"/>
  <c r="Y76" i="1"/>
  <c r="X76" i="1" s="1"/>
  <c r="V76" i="1" s="1"/>
  <c r="AB76" i="1" s="1"/>
  <c r="AE76" i="1" l="1"/>
  <c r="AC76" i="1"/>
  <c r="AD76" i="1" s="1"/>
  <c r="R74" i="1"/>
  <c r="Y75" i="1"/>
  <c r="X75" i="1" s="1"/>
  <c r="V75" i="1" s="1"/>
  <c r="AB75" i="1" s="1"/>
  <c r="AE75" i="1" l="1"/>
  <c r="AC75" i="1"/>
  <c r="AD75" i="1" s="1"/>
  <c r="R73" i="1"/>
  <c r="Y74" i="1"/>
  <c r="X74" i="1" s="1"/>
  <c r="V74" i="1" s="1"/>
  <c r="AB74" i="1" s="1"/>
  <c r="AE74" i="1" l="1"/>
  <c r="AC74" i="1"/>
  <c r="AD74" i="1" s="1"/>
  <c r="R72" i="1"/>
  <c r="Y73" i="1"/>
  <c r="X73" i="1" s="1"/>
  <c r="V73" i="1" s="1"/>
  <c r="AB73" i="1" s="1"/>
  <c r="AE73" i="1" l="1"/>
  <c r="AC73" i="1"/>
  <c r="AD73" i="1" s="1"/>
  <c r="R71" i="1"/>
  <c r="Y72" i="1"/>
  <c r="X72" i="1" s="1"/>
  <c r="V72" i="1" s="1"/>
  <c r="AB72" i="1" s="1"/>
  <c r="AE72" i="1" l="1"/>
  <c r="AC72" i="1"/>
  <c r="AD72" i="1" s="1"/>
  <c r="R70" i="1"/>
  <c r="Y71" i="1"/>
  <c r="X71" i="1" s="1"/>
  <c r="V71" i="1" s="1"/>
  <c r="AB71" i="1" s="1"/>
  <c r="AE71" i="1" l="1"/>
  <c r="AC71" i="1"/>
  <c r="AD71" i="1" s="1"/>
  <c r="R69" i="1"/>
  <c r="Y70" i="1"/>
  <c r="X70" i="1" s="1"/>
  <c r="V70" i="1" s="1"/>
  <c r="AB70" i="1" s="1"/>
  <c r="AE70" i="1" l="1"/>
  <c r="AC70" i="1"/>
  <c r="AD70" i="1" s="1"/>
  <c r="R68" i="1"/>
  <c r="Y69" i="1"/>
  <c r="X69" i="1" s="1"/>
  <c r="V69" i="1" s="1"/>
  <c r="AB69" i="1" s="1"/>
  <c r="AE69" i="1" l="1"/>
  <c r="AC69" i="1"/>
  <c r="AD69" i="1" s="1"/>
  <c r="R67" i="1"/>
  <c r="Y68" i="1"/>
  <c r="X68" i="1" s="1"/>
  <c r="V68" i="1" s="1"/>
  <c r="AB68" i="1" s="1"/>
  <c r="AE68" i="1" l="1"/>
  <c r="AC68" i="1"/>
  <c r="AD68" i="1" s="1"/>
  <c r="R66" i="1"/>
  <c r="Y67" i="1"/>
  <c r="X67" i="1" s="1"/>
  <c r="V67" i="1" s="1"/>
  <c r="AB67" i="1" s="1"/>
  <c r="AE67" i="1" l="1"/>
  <c r="AC67" i="1"/>
  <c r="AD67" i="1" s="1"/>
  <c r="R65" i="1"/>
  <c r="Y66" i="1"/>
  <c r="X66" i="1" s="1"/>
  <c r="V66" i="1" s="1"/>
  <c r="AB66" i="1" s="1"/>
  <c r="AE66" i="1" l="1"/>
  <c r="AC66" i="1"/>
  <c r="AD66" i="1" s="1"/>
  <c r="R64" i="1"/>
  <c r="Y65" i="1"/>
  <c r="X65" i="1" s="1"/>
  <c r="V65" i="1" s="1"/>
  <c r="AB65" i="1" s="1"/>
  <c r="AE65" i="1" l="1"/>
  <c r="AC65" i="1"/>
  <c r="AD65" i="1" s="1"/>
  <c r="R63" i="1"/>
  <c r="Y64" i="1"/>
  <c r="X64" i="1" s="1"/>
  <c r="V64" i="1" s="1"/>
  <c r="AB64" i="1" s="1"/>
  <c r="AE64" i="1" l="1"/>
  <c r="AC64" i="1"/>
  <c r="AD64" i="1" s="1"/>
  <c r="R62" i="1"/>
  <c r="Y63" i="1"/>
  <c r="X63" i="1" s="1"/>
  <c r="V63" i="1" s="1"/>
  <c r="AB63" i="1" s="1"/>
  <c r="AE63" i="1" l="1"/>
  <c r="AC63" i="1"/>
  <c r="AD63" i="1" s="1"/>
  <c r="R61" i="1"/>
  <c r="Y62" i="1"/>
  <c r="X62" i="1" s="1"/>
  <c r="V62" i="1" s="1"/>
  <c r="AB62" i="1" s="1"/>
  <c r="AE62" i="1" l="1"/>
  <c r="AC62" i="1"/>
  <c r="AD62" i="1" s="1"/>
  <c r="R60" i="1"/>
  <c r="Y61" i="1"/>
  <c r="X61" i="1" s="1"/>
  <c r="V61" i="1" s="1"/>
  <c r="AB61" i="1" s="1"/>
  <c r="AE61" i="1" l="1"/>
  <c r="AC61" i="1"/>
  <c r="AD61" i="1" s="1"/>
  <c r="R59" i="1"/>
  <c r="Y60" i="1"/>
  <c r="X60" i="1" s="1"/>
  <c r="V60" i="1" s="1"/>
  <c r="AB60" i="1" s="1"/>
  <c r="AE60" i="1" l="1"/>
  <c r="AC60" i="1"/>
  <c r="AD60" i="1" s="1"/>
  <c r="R58" i="1"/>
  <c r="Y59" i="1"/>
  <c r="X59" i="1" s="1"/>
  <c r="V59" i="1" s="1"/>
  <c r="AB59" i="1" s="1"/>
  <c r="AE59" i="1" l="1"/>
  <c r="AC59" i="1"/>
  <c r="AD59" i="1" s="1"/>
  <c r="R57" i="1"/>
  <c r="Y58" i="1"/>
  <c r="X58" i="1" s="1"/>
  <c r="V58" i="1" s="1"/>
  <c r="AB58" i="1" s="1"/>
  <c r="AE58" i="1" l="1"/>
  <c r="AC58" i="1"/>
  <c r="AD58" i="1" s="1"/>
  <c r="R56" i="1"/>
  <c r="Y57" i="1"/>
  <c r="X57" i="1" s="1"/>
  <c r="V57" i="1" s="1"/>
  <c r="AB57" i="1" s="1"/>
  <c r="AE57" i="1" l="1"/>
  <c r="AC57" i="1"/>
  <c r="AD57" i="1" s="1"/>
  <c r="R55" i="1"/>
  <c r="Y56" i="1"/>
  <c r="X56" i="1" s="1"/>
  <c r="V56" i="1" s="1"/>
  <c r="AB56" i="1" s="1"/>
  <c r="AE56" i="1" l="1"/>
  <c r="AC56" i="1"/>
  <c r="AD56" i="1" s="1"/>
  <c r="R54" i="1"/>
  <c r="Y55" i="1"/>
  <c r="X55" i="1" s="1"/>
  <c r="V55" i="1" s="1"/>
  <c r="AB55" i="1" s="1"/>
  <c r="AE55" i="1" l="1"/>
  <c r="AC55" i="1"/>
  <c r="AD55" i="1" s="1"/>
  <c r="R53" i="1"/>
  <c r="Y54" i="1"/>
  <c r="X54" i="1" s="1"/>
  <c r="V54" i="1" s="1"/>
  <c r="AB54" i="1" s="1"/>
  <c r="AE54" i="1" l="1"/>
  <c r="AC54" i="1"/>
  <c r="AD54" i="1" s="1"/>
  <c r="R52" i="1"/>
  <c r="Y53" i="1"/>
  <c r="X53" i="1" s="1"/>
  <c r="V53" i="1" s="1"/>
  <c r="AB53" i="1" s="1"/>
  <c r="AE53" i="1" l="1"/>
  <c r="AC53" i="1"/>
  <c r="AD53" i="1" s="1"/>
  <c r="R51" i="1"/>
  <c r="Y52" i="1"/>
  <c r="X52" i="1" s="1"/>
  <c r="V52" i="1" s="1"/>
  <c r="AB52" i="1" s="1"/>
  <c r="AE52" i="1" l="1"/>
  <c r="AC52" i="1"/>
  <c r="AD52" i="1" s="1"/>
  <c r="R50" i="1"/>
  <c r="Y51" i="1"/>
  <c r="X51" i="1" s="1"/>
  <c r="V51" i="1" s="1"/>
  <c r="AB51" i="1" s="1"/>
  <c r="AE51" i="1" l="1"/>
  <c r="AC51" i="1"/>
  <c r="AD51" i="1" s="1"/>
  <c r="R49" i="1"/>
  <c r="Y50" i="1"/>
  <c r="X50" i="1" s="1"/>
  <c r="V50" i="1" s="1"/>
  <c r="AB50" i="1" s="1"/>
  <c r="AE50" i="1" l="1"/>
  <c r="AC50" i="1"/>
  <c r="AD50" i="1" s="1"/>
  <c r="R48" i="1"/>
  <c r="Y49" i="1"/>
  <c r="X49" i="1" s="1"/>
  <c r="V49" i="1" s="1"/>
  <c r="AB49" i="1" s="1"/>
  <c r="AE49" i="1" l="1"/>
  <c r="AC49" i="1"/>
  <c r="AD49" i="1" s="1"/>
  <c r="R47" i="1"/>
  <c r="Y48" i="1"/>
  <c r="X48" i="1" s="1"/>
  <c r="V48" i="1" s="1"/>
  <c r="AB48" i="1" s="1"/>
  <c r="AE48" i="1" l="1"/>
  <c r="AC48" i="1"/>
  <c r="AD48" i="1" s="1"/>
  <c r="R46" i="1"/>
  <c r="Y47" i="1"/>
  <c r="X47" i="1" s="1"/>
  <c r="V47" i="1" s="1"/>
  <c r="AB47" i="1" s="1"/>
  <c r="AE47" i="1" l="1"/>
  <c r="AC47" i="1"/>
  <c r="AD47" i="1" s="1"/>
  <c r="R45" i="1"/>
  <c r="Y46" i="1"/>
  <c r="X46" i="1" s="1"/>
  <c r="V46" i="1" s="1"/>
  <c r="AB46" i="1" s="1"/>
  <c r="AE46" i="1" l="1"/>
  <c r="AC46" i="1"/>
  <c r="AD46" i="1" s="1"/>
  <c r="R44" i="1"/>
  <c r="Y45" i="1"/>
  <c r="X45" i="1" s="1"/>
  <c r="V45" i="1" s="1"/>
  <c r="AB45" i="1" s="1"/>
  <c r="AE45" i="1" l="1"/>
  <c r="AC45" i="1"/>
  <c r="AD45" i="1" s="1"/>
  <c r="R43" i="1"/>
  <c r="Y44" i="1"/>
  <c r="X44" i="1" s="1"/>
  <c r="V44" i="1" s="1"/>
  <c r="AB44" i="1" s="1"/>
  <c r="AE44" i="1" l="1"/>
  <c r="AC44" i="1"/>
  <c r="AD44" i="1" s="1"/>
  <c r="R42" i="1"/>
  <c r="Y43" i="1"/>
  <c r="X43" i="1" s="1"/>
  <c r="V43" i="1" s="1"/>
  <c r="AB43" i="1" s="1"/>
  <c r="AE43" i="1" l="1"/>
  <c r="AC43" i="1"/>
  <c r="AD43" i="1" s="1"/>
  <c r="R41" i="1"/>
  <c r="Y42" i="1"/>
  <c r="X42" i="1" s="1"/>
  <c r="V42" i="1" s="1"/>
  <c r="AB42" i="1" s="1"/>
  <c r="AE42" i="1" l="1"/>
  <c r="AC42" i="1"/>
  <c r="AD42" i="1" s="1"/>
  <c r="R40" i="1"/>
  <c r="Y41" i="1"/>
  <c r="X41" i="1" s="1"/>
  <c r="V41" i="1" s="1"/>
  <c r="AB41" i="1" s="1"/>
  <c r="AE41" i="1" l="1"/>
  <c r="AC41" i="1"/>
  <c r="AD41" i="1" s="1"/>
  <c r="R39" i="1"/>
  <c r="Y40" i="1"/>
  <c r="X40" i="1" s="1"/>
  <c r="V40" i="1" s="1"/>
  <c r="AB40" i="1" s="1"/>
  <c r="AE40" i="1" l="1"/>
  <c r="AC40" i="1"/>
  <c r="AD40" i="1" s="1"/>
  <c r="R38" i="1"/>
  <c r="Y39" i="1"/>
  <c r="X39" i="1" s="1"/>
  <c r="V39" i="1" s="1"/>
  <c r="AB39" i="1" s="1"/>
  <c r="AE39" i="1" l="1"/>
  <c r="AC39" i="1"/>
  <c r="AD39" i="1" s="1"/>
  <c r="R37" i="1"/>
  <c r="Y38" i="1"/>
  <c r="X38" i="1" s="1"/>
  <c r="V38" i="1" s="1"/>
  <c r="AB38" i="1" s="1"/>
  <c r="AE38" i="1" l="1"/>
  <c r="AC38" i="1"/>
  <c r="AD38" i="1" s="1"/>
  <c r="R36" i="1"/>
  <c r="Y37" i="1"/>
  <c r="X37" i="1" s="1"/>
  <c r="V37" i="1" s="1"/>
  <c r="AB37" i="1" s="1"/>
  <c r="AE37" i="1" l="1"/>
  <c r="AC37" i="1"/>
  <c r="AD37" i="1" s="1"/>
  <c r="R35" i="1"/>
  <c r="Y36" i="1"/>
  <c r="X36" i="1" s="1"/>
  <c r="V36" i="1" s="1"/>
  <c r="AB36" i="1" s="1"/>
  <c r="AE36" i="1" l="1"/>
  <c r="AC36" i="1"/>
  <c r="AD36" i="1" s="1"/>
  <c r="R34" i="1"/>
  <c r="Y35" i="1"/>
  <c r="X35" i="1" s="1"/>
  <c r="V35" i="1" s="1"/>
  <c r="AB35" i="1" s="1"/>
  <c r="AE35" i="1" l="1"/>
  <c r="AC35" i="1"/>
  <c r="AD35" i="1" s="1"/>
  <c r="R33" i="1"/>
  <c r="Y34" i="1"/>
  <c r="X34" i="1" s="1"/>
  <c r="V34" i="1" s="1"/>
  <c r="AB34" i="1" s="1"/>
  <c r="AE34" i="1" l="1"/>
  <c r="AC34" i="1"/>
  <c r="AD34" i="1" s="1"/>
  <c r="R32" i="1"/>
  <c r="Y33" i="1"/>
  <c r="X33" i="1" s="1"/>
  <c r="V33" i="1" s="1"/>
  <c r="AB33" i="1" s="1"/>
  <c r="AE33" i="1" l="1"/>
  <c r="AC33" i="1"/>
  <c r="AD33" i="1" s="1"/>
  <c r="R31" i="1"/>
  <c r="Y32" i="1"/>
  <c r="X32" i="1" s="1"/>
  <c r="V32" i="1" s="1"/>
  <c r="AB32" i="1" s="1"/>
  <c r="AE32" i="1" l="1"/>
  <c r="AC32" i="1"/>
  <c r="AD32" i="1" s="1"/>
  <c r="R30" i="1"/>
  <c r="Y31" i="1"/>
  <c r="X31" i="1" s="1"/>
  <c r="V31" i="1" s="1"/>
  <c r="AB31" i="1" s="1"/>
  <c r="AE31" i="1" l="1"/>
  <c r="AC31" i="1"/>
  <c r="AD31" i="1" s="1"/>
  <c r="R29" i="1"/>
  <c r="Y30" i="1"/>
  <c r="X30" i="1" s="1"/>
  <c r="V30" i="1" s="1"/>
  <c r="AB30" i="1" s="1"/>
  <c r="AE30" i="1" l="1"/>
  <c r="AC30" i="1"/>
  <c r="AD30" i="1" s="1"/>
  <c r="R28" i="1"/>
  <c r="Y29" i="1"/>
  <c r="X29" i="1" s="1"/>
  <c r="V29" i="1" s="1"/>
  <c r="AB29" i="1" s="1"/>
  <c r="AE29" i="1" l="1"/>
  <c r="AC29" i="1"/>
  <c r="AD29" i="1" s="1"/>
  <c r="R27" i="1"/>
  <c r="Y28" i="1"/>
  <c r="X28" i="1" s="1"/>
  <c r="V28" i="1" s="1"/>
  <c r="AB28" i="1" s="1"/>
  <c r="AE28" i="1" l="1"/>
  <c r="AC28" i="1"/>
  <c r="AD28" i="1" s="1"/>
  <c r="R26" i="1"/>
  <c r="Y27" i="1"/>
  <c r="X27" i="1" s="1"/>
  <c r="V27" i="1" s="1"/>
  <c r="AB27" i="1" s="1"/>
  <c r="AE27" i="1" l="1"/>
  <c r="AC27" i="1"/>
  <c r="AD27" i="1" s="1"/>
  <c r="R25" i="1"/>
  <c r="Y26" i="1"/>
  <c r="X26" i="1" s="1"/>
  <c r="V26" i="1" s="1"/>
  <c r="AB26" i="1" s="1"/>
  <c r="AE26" i="1" l="1"/>
  <c r="AC26" i="1"/>
  <c r="AD26" i="1" s="1"/>
  <c r="R24" i="1"/>
  <c r="Y25" i="1"/>
  <c r="X25" i="1" s="1"/>
  <c r="V25" i="1" s="1"/>
  <c r="AB25" i="1" s="1"/>
  <c r="AE25" i="1" l="1"/>
  <c r="AC25" i="1"/>
  <c r="AD25" i="1" s="1"/>
  <c r="R23" i="1"/>
  <c r="Y24" i="1"/>
  <c r="X24" i="1" s="1"/>
  <c r="V24" i="1" s="1"/>
  <c r="AB24" i="1" s="1"/>
  <c r="AE24" i="1" l="1"/>
  <c r="AC24" i="1"/>
  <c r="AD24" i="1" s="1"/>
  <c r="R22" i="1"/>
  <c r="Y23" i="1"/>
  <c r="X23" i="1" s="1"/>
  <c r="V23" i="1" s="1"/>
  <c r="AB23" i="1" s="1"/>
  <c r="AE23" i="1" l="1"/>
  <c r="AC23" i="1"/>
  <c r="AD23" i="1" s="1"/>
  <c r="R21" i="1"/>
  <c r="Y22" i="1"/>
  <c r="X22" i="1" s="1"/>
  <c r="V22" i="1" s="1"/>
  <c r="AB22" i="1" s="1"/>
  <c r="AE22" i="1" l="1"/>
  <c r="AC22" i="1"/>
  <c r="AD22" i="1" s="1"/>
  <c r="R20" i="1"/>
  <c r="Y21" i="1"/>
  <c r="X21" i="1" s="1"/>
  <c r="V21" i="1" s="1"/>
  <c r="AB21" i="1" s="1"/>
  <c r="AE21" i="1" l="1"/>
  <c r="AC21" i="1"/>
  <c r="AD21" i="1" s="1"/>
  <c r="R19" i="1"/>
  <c r="Y20" i="1"/>
  <c r="X20" i="1" s="1"/>
  <c r="V20" i="1" s="1"/>
  <c r="AB20" i="1" s="1"/>
  <c r="AE20" i="1" l="1"/>
  <c r="AC20" i="1"/>
  <c r="AD20" i="1" s="1"/>
  <c r="R18" i="1"/>
  <c r="Y19" i="1"/>
  <c r="X19" i="1" s="1"/>
  <c r="V19" i="1" s="1"/>
  <c r="AB19" i="1" s="1"/>
  <c r="AE19" i="1" l="1"/>
  <c r="AC19" i="1"/>
  <c r="AD19" i="1" s="1"/>
  <c r="R17" i="1"/>
  <c r="Y18" i="1"/>
  <c r="X18" i="1" s="1"/>
  <c r="V18" i="1" s="1"/>
  <c r="AB18" i="1" s="1"/>
  <c r="AE18" i="1" l="1"/>
  <c r="AC18" i="1"/>
  <c r="AD18" i="1" s="1"/>
  <c r="R16" i="1"/>
  <c r="Y17" i="1"/>
  <c r="X17" i="1" s="1"/>
  <c r="V17" i="1" s="1"/>
  <c r="AB17" i="1" s="1"/>
  <c r="AE17" i="1" l="1"/>
  <c r="AC17" i="1"/>
  <c r="AD17" i="1" s="1"/>
  <c r="R15" i="1"/>
  <c r="Y16" i="1"/>
  <c r="X16" i="1" s="1"/>
  <c r="V16" i="1" s="1"/>
  <c r="AB16" i="1" s="1"/>
  <c r="AE16" i="1" l="1"/>
  <c r="AC16" i="1"/>
  <c r="AD16" i="1" s="1"/>
  <c r="R14" i="1"/>
  <c r="Y15" i="1"/>
  <c r="X15" i="1" s="1"/>
  <c r="V15" i="1" s="1"/>
  <c r="AB15" i="1" s="1"/>
  <c r="AE15" i="1" l="1"/>
  <c r="AC15" i="1"/>
  <c r="AD15" i="1" s="1"/>
  <c r="R13" i="1"/>
  <c r="Y14" i="1"/>
  <c r="X14" i="1" s="1"/>
  <c r="V14" i="1" s="1"/>
  <c r="AB14" i="1" s="1"/>
  <c r="AE14" i="1" l="1"/>
  <c r="AC14" i="1"/>
  <c r="AD14" i="1" s="1"/>
  <c r="R12" i="1"/>
  <c r="AT381" i="1" s="1"/>
  <c r="Y13" i="1"/>
  <c r="X13" i="1" l="1"/>
  <c r="Y372" i="1"/>
  <c r="X373" i="1" s="1"/>
  <c r="V13" i="1" l="1"/>
  <c r="X372" i="1"/>
  <c r="V373" i="1" s="1"/>
  <c r="AB13" i="1" l="1"/>
  <c r="V372" i="1"/>
  <c r="AB373" i="1" s="1"/>
  <c r="AC13" i="1" l="1"/>
  <c r="AD13" i="1" s="1"/>
  <c r="AD12" i="1" s="1"/>
  <c r="AE13" i="1"/>
  <c r="AB372" i="1"/>
  <c r="AE372" i="1" l="1"/>
  <c r="AE10" i="1" s="1"/>
  <c r="R4" i="1" s="1"/>
</calcChain>
</file>

<file path=xl/sharedStrings.xml><?xml version="1.0" encoding="utf-8"?>
<sst xmlns="http://schemas.openxmlformats.org/spreadsheetml/2006/main" count="181" uniqueCount="112">
  <si>
    <t>Rang</t>
  </si>
  <si>
    <t>Montant</t>
  </si>
  <si>
    <t>Date 1ère mise à disposition de fonds</t>
  </si>
  <si>
    <t>Date 1ère échéance</t>
  </si>
  <si>
    <t>Dates échéances</t>
  </si>
  <si>
    <t>Même jour de l'année précédente</t>
  </si>
  <si>
    <t>Nb jours année</t>
  </si>
  <si>
    <t>Nombre entier de semaines</t>
  </si>
  <si>
    <t>Nombre entier d'années</t>
  </si>
  <si>
    <r>
      <rPr>
        <b/>
        <sz val="14"/>
        <color theme="1"/>
        <rFont val="Calibri"/>
        <family val="2"/>
        <scheme val="minor"/>
      </rPr>
      <t>Calcul TAEG - Décret N° 2016-607 du 13 mai 2016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JO RF du 15 mai 2016 - Application 01/10/2016</t>
    </r>
  </si>
  <si>
    <t>Nombre jours résiduels</t>
  </si>
  <si>
    <t>Calculs en semaines + jours résiduels</t>
  </si>
  <si>
    <t>Nombre jours cumulés</t>
  </si>
  <si>
    <t>Calculs en mois + jours résiduels</t>
  </si>
  <si>
    <t>Calculs en anées + jours résiduels</t>
  </si>
  <si>
    <t>Nombre entier de mois normalisé</t>
  </si>
  <si>
    <t>Echéancier</t>
  </si>
  <si>
    <t>Décompte nombre de jours</t>
  </si>
  <si>
    <t>Taux nominal prêt</t>
  </si>
  <si>
    <t>Échéance avec assurances</t>
  </si>
  <si>
    <t>Échéance hors assurance</t>
  </si>
  <si>
    <t>Intérêts</t>
  </si>
  <si>
    <t>Amortissement</t>
  </si>
  <si>
    <t>Capital dû</t>
  </si>
  <si>
    <t>Frais de tenue de compte mensuels</t>
  </si>
  <si>
    <t>Frais divers
+ Dossier
+ Garantie
+ Courtage
+ Evaluation du bien</t>
  </si>
  <si>
    <t>Nombre jours dans la période</t>
  </si>
  <si>
    <t>Périodicité des échéances</t>
  </si>
  <si>
    <t>Nature des échéances</t>
  </si>
  <si>
    <t>Apériodiques</t>
  </si>
  <si>
    <t>Mensuelles</t>
  </si>
  <si>
    <t>Constantes</t>
  </si>
  <si>
    <t>Variables</t>
  </si>
  <si>
    <t>Saisir dates échéances apériodiques</t>
  </si>
  <si>
    <t>Échéance zéro réelle</t>
  </si>
  <si>
    <t xml:space="preserve">Nombre de semaines de l'échéance à l'échéance zéro </t>
  </si>
  <si>
    <t>Saisir Montants échéances variables</t>
  </si>
  <si>
    <t>Annuelle</t>
  </si>
  <si>
    <t>Mensuelle</t>
  </si>
  <si>
    <t>Échéance primes assurance incendie obligatoire</t>
  </si>
  <si>
    <t>Frais de tenue de compte</t>
  </si>
  <si>
    <t>Primes assurance incendie obligatoire et frais tenue compte</t>
  </si>
  <si>
    <t>Capital restant dû après paiement échéance</t>
  </si>
  <si>
    <t>Assurances Obligatoires</t>
  </si>
  <si>
    <r>
      <t>Taux asurances</t>
    </r>
    <r>
      <rPr>
        <b/>
        <sz val="12"/>
        <color rgb="FFC00000"/>
        <rFont val="Calibri"/>
        <family val="2"/>
        <scheme val="minor"/>
      </rPr>
      <t xml:space="preserve"> obligatoires</t>
    </r>
  </si>
  <si>
    <r>
      <t>Coût annuel assurance incendie</t>
    </r>
    <r>
      <rPr>
        <b/>
        <sz val="12"/>
        <color rgb="FFC00000"/>
        <rFont val="Calibri"/>
        <family val="2"/>
        <scheme val="minor"/>
      </rPr>
      <t xml:space="preserve"> obligatoire</t>
    </r>
  </si>
  <si>
    <r>
      <t>Périodicité de paiement des primes assurances incendie</t>
    </r>
    <r>
      <rPr>
        <b/>
        <sz val="12"/>
        <color rgb="FFC00000"/>
        <rFont val="Calibri"/>
        <family val="2"/>
        <scheme val="minor"/>
      </rPr>
      <t xml:space="preserve"> obligatoires</t>
    </r>
  </si>
  <si>
    <t>Taux Annuel Effectif Global
T.A.E.G.</t>
  </si>
  <si>
    <t>Date première échéance</t>
  </si>
  <si>
    <t>Mois + jours</t>
  </si>
  <si>
    <t>Semaine + jours</t>
  </si>
  <si>
    <t>Année + jours</t>
  </si>
  <si>
    <r>
      <t>Entre date Échéance zéro et dates autres échéances =</t>
    </r>
    <r>
      <rPr>
        <b/>
        <sz val="12"/>
        <color rgb="FFC00000"/>
        <rFont val="Calibri"/>
        <family val="2"/>
        <scheme val="minor"/>
      </rPr>
      <t xml:space="preserve"> pour capitalisation</t>
    </r>
  </si>
  <si>
    <t xml:space="preserve"> </t>
  </si>
  <si>
    <t>Nombre de semaines entre les échéances</t>
  </si>
  <si>
    <t>Comparaison TRI.Paiement EXCEL en jours
(base 365 jours)</t>
  </si>
  <si>
    <t>Renseigner la période voulue de capitalisation et donc de calcul du T.A.E.G.</t>
  </si>
  <si>
    <t>Microsoft Excel 14.0 Rapport des réponses</t>
  </si>
  <si>
    <t>Feuille : [Nouveau_TAEG - Echéances apériodiques.xlsm]Nouveau TAEG</t>
  </si>
  <si>
    <t>Date du rapport : 22/05/2019 18:58:21</t>
  </si>
  <si>
    <t>Résultat : Le Solveur ne peut pas trouver de solution réalisable.</t>
  </si>
  <si>
    <t>Moteur du solveur</t>
  </si>
  <si>
    <t>Moteur : Évolutionnaire</t>
  </si>
  <si>
    <t>Heure de la solution : 52,656 secondes.</t>
  </si>
  <si>
    <t>Itérations : 0 Sous-problèmes : 269</t>
  </si>
  <si>
    <t>Options du solveur</t>
  </si>
  <si>
    <t>Temps max Illimité,  Itérations Illimité, Precision 0,000001, Échelle automatique</t>
  </si>
  <si>
    <t xml:space="preserve"> Convergence 0,0001, Taille de la population 100, Valeur de départ aléatoire 0, Taux de mutation 0,075, Durée sans amélioration 30 s</t>
  </si>
  <si>
    <t>Sous-problèmes max Illimité, Solutions de nombre entier max Illimité, Tolérance des nombres entiers 1%</t>
  </si>
  <si>
    <t>Cellule objectif (Valeur)</t>
  </si>
  <si>
    <t>Cellule</t>
  </si>
  <si>
    <t>Nom</t>
  </si>
  <si>
    <t>Valeur initiale</t>
  </si>
  <si>
    <t>Valeur finale</t>
  </si>
  <si>
    <t>Cellules variables</t>
  </si>
  <si>
    <t>Entier</t>
  </si>
  <si>
    <t>Contraintes</t>
  </si>
  <si>
    <t>Valeur de la cellule</t>
  </si>
  <si>
    <t>Formule</t>
  </si>
  <si>
    <t>État</t>
  </si>
  <si>
    <t>Marge</t>
  </si>
  <si>
    <t>$AO$375</t>
  </si>
  <si>
    <t>$AL$10</t>
  </si>
  <si>
    <t xml:space="preserve">  Échéance hors assurance</t>
  </si>
  <si>
    <t>Suite</t>
  </si>
  <si>
    <t>$AN$372</t>
  </si>
  <si>
    <t>$AN$372&lt;=1</t>
  </si>
  <si>
    <t>Lié</t>
  </si>
  <si>
    <t>$AN$372&gt;=1</t>
  </si>
  <si>
    <t>Non lié</t>
  </si>
  <si>
    <t>$AO$375=0</t>
  </si>
  <si>
    <t>$AL$10&lt;=$AO$10</t>
  </si>
  <si>
    <t>$AL$10&gt;=1</t>
  </si>
  <si>
    <t>TAEG Excel av frais cpte et ass incendie Base 365 jours</t>
  </si>
  <si>
    <t>TAEG Échéances apériodiques</t>
  </si>
  <si>
    <t>Renseigner toutes les cellules matérialisées en vert……………puis cliquer sur le bouton "Calculs"</t>
  </si>
  <si>
    <t>T.A.E.G.</t>
  </si>
  <si>
    <t>Tableau amortissement théorique provisoire "Offre prêt (Pas d'échéance brisée)</t>
  </si>
  <si>
    <t>Tableau amortissement théorique "Offre prêt" (Pas d'échéance brisée)</t>
  </si>
  <si>
    <r>
      <t xml:space="preserve">Entre chacune des dates d'échéance = </t>
    </r>
    <r>
      <rPr>
        <b/>
        <sz val="10"/>
        <color rgb="FFC00000"/>
        <rFont val="Calibri"/>
        <family val="2"/>
        <scheme val="minor"/>
      </rPr>
      <t>Pour calcul intérêts dans chaque échéance</t>
    </r>
  </si>
  <si>
    <t>Actualisation des échéances</t>
  </si>
  <si>
    <t>Cumul</t>
  </si>
  <si>
    <t>Prime ass incendie + frais tenue compte</t>
  </si>
  <si>
    <t>Actualisation</t>
  </si>
  <si>
    <t>Dates échéances prime ass et frais cpte</t>
  </si>
  <si>
    <r>
      <t>Pour TAEG avec frais compte et primes assurance incendie - Décompte durée</t>
    </r>
    <r>
      <rPr>
        <b/>
        <sz val="12"/>
        <color rgb="FFFF0000"/>
        <rFont val="Calibri"/>
        <family val="2"/>
        <scheme val="minor"/>
      </rPr>
      <t xml:space="preserve"> entre échéance zéro et date échéance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= pour capitalisation</t>
    </r>
  </si>
  <si>
    <t>Offre prêt (= pas d'échéance brisée)</t>
  </si>
  <si>
    <t>Amortissements figés</t>
  </si>
  <si>
    <r>
      <t xml:space="preserve">Echéancier réel (1 ère échéance brisée possible)
</t>
    </r>
    <r>
      <rPr>
        <b/>
        <sz val="15"/>
        <color rgb="FFC00000"/>
        <rFont val="Calibri"/>
        <family val="2"/>
        <scheme val="minor"/>
      </rPr>
      <t>Amortissements figés</t>
    </r>
  </si>
  <si>
    <t>Échéances + ADI</t>
  </si>
  <si>
    <t>Pour calcul TAEG échéance constante Excel base 365 jours offre = sans échéance brisée</t>
  </si>
  <si>
    <t>Pour calcul TAEG échéance constante Excel base 365 jours Echéancier réel = avec échéance brisée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</si>
</sst>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€&quot;;[Red]\-#,##0.00\ &quot;€&quot;"/>
    <numFmt numFmtId="164" formatCode="#,##0.00\ &quot;€&quot;"/>
    <numFmt numFmtId="165" formatCode="0.0000%"/>
    <numFmt numFmtId="166" formatCode="0.00000"/>
    <numFmt numFmtId="167" formatCode="#,##0.00\ _€"/>
    <numFmt numFmtId="168" formatCode="0.000000%"/>
    <numFmt numFmtId="169" formatCode="#,##0.000000\ &quot;€&quot;"/>
    <numFmt numFmtId="170" formatCode="0.0000000000%"/>
    <numFmt numFmtId="171" formatCode=";;;"/>
    <numFmt numFmtId="172" formatCode="0.00000%"/>
  </numFmts>
  <fonts count="3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B2222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D"/>
      <name val="Calibri"/>
      <family val="2"/>
      <scheme val="minor"/>
    </font>
    <font>
      <b/>
      <sz val="12"/>
      <color rgb="FF80008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rgb="FF800000"/>
      <name val="Calibri"/>
      <family val="2"/>
    </font>
    <font>
      <b/>
      <sz val="15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DE9D9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09">
    <xf numFmtId="0" fontId="0" fillId="0" borderId="0" xfId="0"/>
    <xf numFmtId="14" fontId="0" fillId="5" borderId="14" xfId="0" applyNumberFormat="1" applyFill="1" applyBorder="1" applyProtection="1">
      <protection locked="0"/>
    </xf>
    <xf numFmtId="164" fontId="0" fillId="0" borderId="0" xfId="0" applyNumberFormat="1" applyFill="1" applyProtection="1"/>
    <xf numFmtId="164" fontId="0" fillId="0" borderId="33" xfId="0" applyNumberFormat="1" applyFill="1" applyBorder="1" applyProtection="1"/>
    <xf numFmtId="164" fontId="0" fillId="5" borderId="33" xfId="0" applyNumberFormat="1" applyFill="1" applyBorder="1" applyProtection="1">
      <protection locked="0"/>
    </xf>
    <xf numFmtId="14" fontId="0" fillId="5" borderId="17" xfId="0" applyNumberFormat="1" applyFill="1" applyBorder="1" applyProtection="1">
      <protection locked="0"/>
    </xf>
    <xf numFmtId="0" fontId="1" fillId="5" borderId="38" xfId="0" applyFont="1" applyFill="1" applyBorder="1" applyAlignment="1" applyProtection="1">
      <alignment horizontal="center" vertical="center"/>
      <protection locked="0"/>
    </xf>
    <xf numFmtId="0" fontId="1" fillId="5" borderId="39" xfId="0" applyFont="1" applyFill="1" applyBorder="1" applyAlignment="1" applyProtection="1">
      <alignment horizontal="center" vertical="center"/>
      <protection locked="0"/>
    </xf>
    <xf numFmtId="164" fontId="1" fillId="5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47" xfId="0" applyFill="1" applyBorder="1" applyAlignment="1"/>
    <xf numFmtId="0" fontId="22" fillId="0" borderId="46" xfId="0" applyFont="1" applyFill="1" applyBorder="1" applyAlignment="1">
      <alignment horizontal="center"/>
    </xf>
    <xf numFmtId="164" fontId="0" fillId="0" borderId="47" xfId="0" applyNumberFormat="1" applyFill="1" applyBorder="1" applyAlignment="1"/>
    <xf numFmtId="167" fontId="0" fillId="0" borderId="47" xfId="0" applyNumberFormat="1" applyFill="1" applyBorder="1" applyAlignment="1"/>
    <xf numFmtId="0" fontId="0" fillId="0" borderId="48" xfId="0" applyFill="1" applyBorder="1" applyAlignment="1"/>
    <xf numFmtId="164" fontId="0" fillId="0" borderId="48" xfId="0" applyNumberFormat="1" applyFill="1" applyBorder="1" applyAlignment="1"/>
    <xf numFmtId="167" fontId="0" fillId="0" borderId="48" xfId="0" applyNumberFormat="1" applyFill="1" applyBorder="1" applyAlignment="1"/>
    <xf numFmtId="165" fontId="1" fillId="5" borderId="39" xfId="0" applyNumberFormat="1" applyFont="1" applyFill="1" applyBorder="1" applyAlignment="1" applyProtection="1">
      <alignment horizontal="center" vertical="center"/>
      <protection locked="0"/>
    </xf>
    <xf numFmtId="14" fontId="1" fillId="5" borderId="39" xfId="0" applyNumberFormat="1" applyFont="1" applyFill="1" applyBorder="1" applyAlignment="1" applyProtection="1">
      <alignment horizontal="center" vertical="center"/>
      <protection locked="0"/>
    </xf>
    <xf numFmtId="164" fontId="1" fillId="5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 vertical="center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37" xfId="0" applyFont="1" applyBorder="1" applyAlignment="1" applyProtection="1">
      <alignment horizontal="center" vertical="center" wrapText="1"/>
    </xf>
    <xf numFmtId="169" fontId="0" fillId="0" borderId="0" xfId="0" applyNumberFormat="1" applyProtection="1"/>
    <xf numFmtId="164" fontId="0" fillId="0" borderId="0" xfId="0" applyNumberFormat="1" applyProtection="1"/>
    <xf numFmtId="0" fontId="21" fillId="0" borderId="0" xfId="0" applyFont="1" applyFill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8" fontId="23" fillId="0" borderId="3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textRotation="255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vertical="center"/>
    </xf>
    <xf numFmtId="14" fontId="0" fillId="0" borderId="23" xfId="0" applyNumberFormat="1" applyBorder="1" applyProtection="1"/>
    <xf numFmtId="14" fontId="0" fillId="0" borderId="20" xfId="0" applyNumberFormat="1" applyBorder="1" applyProtection="1"/>
    <xf numFmtId="0" fontId="0" fillId="0" borderId="11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8" xfId="0" applyBorder="1" applyProtection="1"/>
    <xf numFmtId="0" fontId="0" fillId="0" borderId="20" xfId="0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8" xfId="0" applyFill="1" applyBorder="1" applyProtection="1"/>
    <xf numFmtId="0" fontId="0" fillId="0" borderId="20" xfId="0" applyFill="1" applyBorder="1" applyProtection="1"/>
    <xf numFmtId="14" fontId="0" fillId="0" borderId="9" xfId="0" applyNumberFormat="1" applyBorder="1" applyProtection="1"/>
    <xf numFmtId="14" fontId="0" fillId="0" borderId="10" xfId="0" applyNumberFormat="1" applyBorder="1" applyProtection="1"/>
    <xf numFmtId="0" fontId="0" fillId="0" borderId="18" xfId="0" applyBorder="1" applyAlignment="1" applyProtection="1">
      <alignment vertical="center"/>
    </xf>
    <xf numFmtId="164" fontId="0" fillId="2" borderId="19" xfId="0" applyNumberFormat="1" applyFill="1" applyBorder="1" applyProtection="1"/>
    <xf numFmtId="0" fontId="0" fillId="2" borderId="19" xfId="0" applyFill="1" applyBorder="1" applyProtection="1"/>
    <xf numFmtId="170" fontId="21" fillId="0" borderId="19" xfId="0" applyNumberFormat="1" applyFont="1" applyFill="1" applyBorder="1" applyProtection="1"/>
    <xf numFmtId="40" fontId="0" fillId="2" borderId="19" xfId="0" applyNumberFormat="1" applyFill="1" applyBorder="1" applyProtection="1"/>
    <xf numFmtId="167" fontId="0" fillId="0" borderId="41" xfId="0" applyNumberFormat="1" applyBorder="1" applyAlignment="1" applyProtection="1">
      <alignment vertical="center"/>
    </xf>
    <xf numFmtId="167" fontId="0" fillId="0" borderId="23" xfId="0" applyNumberForma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0" fillId="0" borderId="13" xfId="0" applyBorder="1" applyProtection="1"/>
    <xf numFmtId="14" fontId="0" fillId="0" borderId="24" xfId="0" applyNumberFormat="1" applyBorder="1" applyProtection="1"/>
    <xf numFmtId="14" fontId="0" fillId="0" borderId="14" xfId="0" applyNumberFormat="1" applyBorder="1" applyProtection="1"/>
    <xf numFmtId="0" fontId="0" fillId="0" borderId="14" xfId="0" applyBorder="1" applyProtection="1"/>
    <xf numFmtId="14" fontId="0" fillId="0" borderId="12" xfId="0" applyNumberFormat="1" applyBorder="1" applyProtection="1"/>
    <xf numFmtId="0" fontId="0" fillId="0" borderId="12" xfId="0" applyBorder="1" applyProtection="1"/>
    <xf numFmtId="0" fontId="0" fillId="0" borderId="12" xfId="0" applyBorder="1" applyAlignment="1" applyProtection="1">
      <alignment vertical="center"/>
    </xf>
    <xf numFmtId="0" fontId="0" fillId="2" borderId="13" xfId="0" applyFill="1" applyBorder="1" applyProtection="1"/>
    <xf numFmtId="0" fontId="0" fillId="0" borderId="13" xfId="0" applyFill="1" applyBorder="1" applyProtection="1"/>
    <xf numFmtId="40" fontId="0" fillId="0" borderId="13" xfId="0" applyNumberFormat="1" applyFill="1" applyBorder="1" applyProtection="1"/>
    <xf numFmtId="167" fontId="0" fillId="0" borderId="42" xfId="0" applyNumberFormat="1" applyBorder="1" applyAlignment="1" applyProtection="1">
      <alignment vertical="center"/>
    </xf>
    <xf numFmtId="167" fontId="0" fillId="0" borderId="24" xfId="0" applyNumberFormat="1" applyBorder="1" applyAlignment="1" applyProtection="1">
      <alignment vertical="center"/>
    </xf>
    <xf numFmtId="168" fontId="1" fillId="0" borderId="13" xfId="0" applyNumberFormat="1" applyFont="1" applyFill="1" applyBorder="1" applyProtection="1"/>
    <xf numFmtId="164" fontId="0" fillId="0" borderId="14" xfId="0" applyNumberFormat="1" applyBorder="1" applyProtection="1"/>
    <xf numFmtId="14" fontId="0" fillId="0" borderId="0" xfId="0" applyNumberFormat="1" applyProtection="1"/>
    <xf numFmtId="0" fontId="1" fillId="10" borderId="12" xfId="0" applyFont="1" applyFill="1" applyBorder="1" applyAlignment="1" applyProtection="1">
      <alignment horizontal="left"/>
    </xf>
    <xf numFmtId="0" fontId="1" fillId="10" borderId="13" xfId="0" applyFont="1" applyFill="1" applyBorder="1" applyAlignment="1" applyProtection="1">
      <alignment horizontal="center" vertical="center"/>
    </xf>
    <xf numFmtId="0" fontId="0" fillId="10" borderId="13" xfId="0" applyFill="1" applyBorder="1" applyProtection="1"/>
    <xf numFmtId="14" fontId="0" fillId="10" borderId="24" xfId="0" applyNumberFormat="1" applyFill="1" applyBorder="1" applyProtection="1"/>
    <xf numFmtId="14" fontId="0" fillId="10" borderId="14" xfId="0" applyNumberFormat="1" applyFill="1" applyBorder="1" applyProtection="1"/>
    <xf numFmtId="8" fontId="0" fillId="0" borderId="14" xfId="0" applyNumberFormat="1" applyBorder="1" applyProtection="1"/>
    <xf numFmtId="166" fontId="0" fillId="0" borderId="12" xfId="0" applyNumberFormat="1" applyBorder="1" applyProtection="1"/>
    <xf numFmtId="0" fontId="0" fillId="0" borderId="14" xfId="0" applyNumberFormat="1" applyFill="1" applyBorder="1" applyProtection="1"/>
    <xf numFmtId="0" fontId="0" fillId="2" borderId="14" xfId="0" applyFill="1" applyBorder="1" applyProtection="1"/>
    <xf numFmtId="0" fontId="0" fillId="10" borderId="12" xfId="0" applyFill="1" applyBorder="1" applyProtection="1"/>
    <xf numFmtId="0" fontId="0" fillId="10" borderId="14" xfId="0" applyFill="1" applyBorder="1" applyProtection="1"/>
    <xf numFmtId="14" fontId="0" fillId="0" borderId="13" xfId="0" applyNumberFormat="1" applyBorder="1" applyProtection="1"/>
    <xf numFmtId="164" fontId="0" fillId="0" borderId="13" xfId="0" applyNumberFormat="1" applyBorder="1" applyProtection="1"/>
    <xf numFmtId="0" fontId="0" fillId="0" borderId="12" xfId="0" applyNumberFormat="1" applyBorder="1" applyProtection="1"/>
    <xf numFmtId="164" fontId="0" fillId="2" borderId="13" xfId="0" applyNumberFormat="1" applyFill="1" applyBorder="1" applyProtection="1"/>
    <xf numFmtId="164" fontId="0" fillId="0" borderId="13" xfId="0" applyNumberFormat="1" applyFill="1" applyBorder="1" applyProtection="1"/>
    <xf numFmtId="40" fontId="0" fillId="2" borderId="13" xfId="0" applyNumberFormat="1" applyFill="1" applyBorder="1" applyProtection="1"/>
    <xf numFmtId="164" fontId="0" fillId="2" borderId="14" xfId="0" applyNumberFormat="1" applyFill="1" applyBorder="1" applyProtection="1"/>
    <xf numFmtId="164" fontId="0" fillId="10" borderId="42" xfId="0" applyNumberFormat="1" applyFill="1" applyBorder="1" applyProtection="1"/>
    <xf numFmtId="164" fontId="0" fillId="10" borderId="24" xfId="0" applyNumberFormat="1" applyFill="1" applyBorder="1" applyProtection="1"/>
    <xf numFmtId="40" fontId="0" fillId="10" borderId="13" xfId="0" applyNumberFormat="1" applyFill="1" applyBorder="1" applyProtection="1"/>
    <xf numFmtId="8" fontId="0" fillId="0" borderId="12" xfId="0" applyNumberFormat="1" applyBorder="1" applyProtection="1"/>
    <xf numFmtId="0" fontId="1" fillId="0" borderId="33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left"/>
    </xf>
    <xf numFmtId="14" fontId="0" fillId="0" borderId="24" xfId="0" applyNumberFormat="1" applyFill="1" applyBorder="1" applyProtection="1"/>
    <xf numFmtId="164" fontId="0" fillId="10" borderId="13" xfId="0" applyNumberFormat="1" applyFill="1" applyBorder="1" applyProtection="1"/>
    <xf numFmtId="164" fontId="0" fillId="10" borderId="14" xfId="0" applyNumberFormat="1" applyFill="1" applyBorder="1" applyProtection="1"/>
    <xf numFmtId="164" fontId="0" fillId="0" borderId="42" xfId="0" applyNumberFormat="1" applyBorder="1" applyProtection="1"/>
    <xf numFmtId="164" fontId="0" fillId="0" borderId="24" xfId="0" applyNumberFormat="1" applyBorder="1" applyProtection="1"/>
    <xf numFmtId="0" fontId="0" fillId="0" borderId="13" xfId="0" applyBorder="1" applyAlignment="1" applyProtection="1">
      <alignment vertical="center"/>
    </xf>
    <xf numFmtId="0" fontId="1" fillId="0" borderId="15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left"/>
    </xf>
    <xf numFmtId="0" fontId="0" fillId="0" borderId="16" xfId="0" applyBorder="1" applyProtection="1"/>
    <xf numFmtId="14" fontId="0" fillId="0" borderId="34" xfId="0" applyNumberFormat="1" applyFill="1" applyBorder="1" applyProtection="1"/>
    <xf numFmtId="8" fontId="0" fillId="0" borderId="17" xfId="0" applyNumberFormat="1" applyBorder="1" applyProtection="1"/>
    <xf numFmtId="0" fontId="0" fillId="0" borderId="17" xfId="0" applyNumberFormat="1" applyFill="1" applyBorder="1" applyProtection="1"/>
    <xf numFmtId="0" fontId="0" fillId="0" borderId="17" xfId="0" applyBorder="1" applyProtection="1"/>
    <xf numFmtId="0" fontId="0" fillId="0" borderId="15" xfId="0" applyBorder="1" applyProtection="1"/>
    <xf numFmtId="14" fontId="0" fillId="0" borderId="16" xfId="0" applyNumberFormat="1" applyBorder="1" applyProtection="1"/>
    <xf numFmtId="0" fontId="0" fillId="0" borderId="35" xfId="0" applyNumberFormat="1" applyBorder="1" applyProtection="1"/>
    <xf numFmtId="14" fontId="0" fillId="0" borderId="25" xfId="0" applyNumberFormat="1" applyFill="1" applyBorder="1" applyProtection="1"/>
    <xf numFmtId="0" fontId="0" fillId="0" borderId="25" xfId="0" applyFill="1" applyBorder="1" applyProtection="1"/>
    <xf numFmtId="0" fontId="0" fillId="0" borderId="25" xfId="0" applyBorder="1" applyProtection="1"/>
    <xf numFmtId="0" fontId="0" fillId="0" borderId="0" xfId="0" applyFill="1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164" fontId="0" fillId="0" borderId="2" xfId="0" applyNumberFormat="1" applyFill="1" applyBorder="1" applyProtection="1"/>
    <xf numFmtId="164" fontId="0" fillId="0" borderId="3" xfId="0" applyNumberFormat="1" applyFill="1" applyBorder="1" applyProtection="1"/>
    <xf numFmtId="0" fontId="0" fillId="0" borderId="9" xfId="0" applyNumberFormat="1" applyBorder="1" applyProtection="1"/>
    <xf numFmtId="164" fontId="0" fillId="2" borderId="10" xfId="0" applyNumberFormat="1" applyFill="1" applyBorder="1" applyProtection="1"/>
    <xf numFmtId="40" fontId="0" fillId="2" borderId="10" xfId="0" applyNumberFormat="1" applyFill="1" applyBorder="1" applyProtection="1"/>
    <xf numFmtId="0" fontId="0" fillId="2" borderId="11" xfId="0" applyFill="1" applyBorder="1" applyProtection="1"/>
    <xf numFmtId="164" fontId="0" fillId="0" borderId="43" xfId="0" applyNumberFormat="1" applyBorder="1" applyProtection="1"/>
    <xf numFmtId="164" fontId="0" fillId="0" borderId="10" xfId="0" applyNumberFormat="1" applyBorder="1" applyProtection="1"/>
    <xf numFmtId="0" fontId="0" fillId="0" borderId="0" xfId="0" applyNumberFormat="1" applyProtection="1"/>
    <xf numFmtId="164" fontId="0" fillId="2" borderId="16" xfId="0" applyNumberFormat="1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164" fontId="0" fillId="0" borderId="44" xfId="0" applyNumberFormat="1" applyBorder="1" applyProtection="1"/>
    <xf numFmtId="164" fontId="0" fillId="0" borderId="16" xfId="0" applyNumberForma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14" fontId="0" fillId="0" borderId="17" xfId="0" applyNumberFormat="1" applyBorder="1" applyProtection="1"/>
    <xf numFmtId="0" fontId="5" fillId="0" borderId="0" xfId="0" applyFont="1" applyProtection="1">
      <protection locked="0"/>
    </xf>
    <xf numFmtId="167" fontId="0" fillId="0" borderId="12" xfId="0" applyNumberFormat="1" applyFill="1" applyBorder="1" applyAlignment="1" applyProtection="1">
      <alignment vertical="center"/>
    </xf>
    <xf numFmtId="0" fontId="0" fillId="0" borderId="12" xfId="0" applyNumberFormat="1" applyFill="1" applyBorder="1" applyProtection="1"/>
    <xf numFmtId="0" fontId="0" fillId="0" borderId="15" xfId="0" applyFill="1" applyBorder="1" applyProtection="1"/>
    <xf numFmtId="0" fontId="0" fillId="0" borderId="35" xfId="0" applyNumberFormat="1" applyFill="1" applyBorder="1" applyProtection="1"/>
    <xf numFmtId="166" fontId="0" fillId="0" borderId="15" xfId="0" applyNumberFormat="1" applyBorder="1" applyProtection="1"/>
    <xf numFmtId="164" fontId="0" fillId="0" borderId="50" xfId="0" applyNumberFormat="1" applyBorder="1" applyProtection="1"/>
    <xf numFmtId="164" fontId="0" fillId="0" borderId="51" xfId="0" applyNumberFormat="1" applyBorder="1" applyProtection="1"/>
    <xf numFmtId="0" fontId="0" fillId="0" borderId="10" xfId="0" applyNumberFormat="1" applyBorder="1" applyProtection="1"/>
    <xf numFmtId="14" fontId="0" fillId="0" borderId="11" xfId="0" applyNumberFormat="1" applyBorder="1" applyProtection="1"/>
    <xf numFmtId="0" fontId="1" fillId="0" borderId="1" xfId="0" applyFont="1" applyBorder="1" applyAlignment="1" applyProtection="1">
      <alignment horizontal="center" vertical="center" wrapText="1"/>
    </xf>
    <xf numFmtId="14" fontId="0" fillId="0" borderId="15" xfId="0" applyNumberFormat="1" applyBorder="1" applyProtection="1"/>
    <xf numFmtId="8" fontId="0" fillId="0" borderId="53" xfId="0" applyNumberFormat="1" applyFill="1" applyBorder="1" applyProtection="1"/>
    <xf numFmtId="0" fontId="0" fillId="0" borderId="54" xfId="0" applyBorder="1" applyProtection="1"/>
    <xf numFmtId="0" fontId="8" fillId="11" borderId="7" xfId="0" applyFont="1" applyFill="1" applyBorder="1" applyAlignment="1" applyProtection="1">
      <alignment horizontal="center" vertical="center" wrapText="1"/>
    </xf>
    <xf numFmtId="0" fontId="0" fillId="11" borderId="0" xfId="0" applyFill="1" applyProtection="1"/>
    <xf numFmtId="164" fontId="0" fillId="0" borderId="14" xfId="0" applyNumberFormat="1" applyFill="1" applyBorder="1" applyProtection="1"/>
    <xf numFmtId="167" fontId="0" fillId="0" borderId="0" xfId="0" applyNumberFormat="1" applyFill="1" applyProtection="1">
      <protection locked="0"/>
    </xf>
    <xf numFmtId="8" fontId="0" fillId="0" borderId="0" xfId="0" applyNumberFormat="1" applyFill="1" applyProtection="1"/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Alignment="1" applyProtection="1">
      <alignment vertical="center"/>
    </xf>
    <xf numFmtId="0" fontId="7" fillId="0" borderId="0" xfId="0" applyFont="1" applyBorder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14" fillId="0" borderId="0" xfId="1" applyAlignment="1" applyProtection="1">
      <alignment vertical="center"/>
    </xf>
    <xf numFmtId="0" fontId="2" fillId="9" borderId="8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Protection="1"/>
    <xf numFmtId="14" fontId="0" fillId="0" borderId="53" xfId="0" applyNumberFormat="1" applyBorder="1" applyProtection="1"/>
    <xf numFmtId="14" fontId="0" fillId="0" borderId="58" xfId="0" applyNumberFormat="1" applyBorder="1" applyProtection="1"/>
    <xf numFmtId="0" fontId="0" fillId="0" borderId="43" xfId="0" applyNumberFormat="1" applyBorder="1" applyProtection="1"/>
    <xf numFmtId="0" fontId="0" fillId="0" borderId="44" xfId="0" applyNumberFormat="1" applyBorder="1" applyProtection="1"/>
    <xf numFmtId="0" fontId="0" fillId="0" borderId="32" xfId="0" applyBorder="1" applyAlignment="1" applyProtection="1">
      <alignment horizontal="center" vertical="center"/>
    </xf>
    <xf numFmtId="164" fontId="0" fillId="0" borderId="19" xfId="0" applyNumberFormat="1" applyBorder="1" applyProtection="1"/>
    <xf numFmtId="0" fontId="0" fillId="0" borderId="10" xfId="0" applyBorder="1" applyAlignment="1" applyProtection="1">
      <alignment horizontal="center" vertical="center"/>
    </xf>
    <xf numFmtId="168" fontId="1" fillId="0" borderId="9" xfId="0" applyNumberFormat="1" applyFont="1" applyBorder="1" applyAlignment="1" applyProtection="1">
      <alignment horizontal="center" vertical="center"/>
    </xf>
    <xf numFmtId="168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 applyProtection="1"/>
    <xf numFmtId="0" fontId="1" fillId="0" borderId="36" xfId="0" applyFont="1" applyBorder="1" applyAlignment="1" applyProtection="1">
      <alignment horizontal="center" vertical="center"/>
    </xf>
    <xf numFmtId="164" fontId="0" fillId="0" borderId="24" xfId="0" applyNumberFormat="1" applyFont="1" applyFill="1" applyBorder="1" applyAlignment="1" applyProtection="1">
      <alignment horizontal="right"/>
    </xf>
    <xf numFmtId="0" fontId="0" fillId="0" borderId="36" xfId="0" applyBorder="1" applyAlignment="1" applyProtection="1">
      <alignment horizontal="center" vertical="center"/>
    </xf>
    <xf numFmtId="164" fontId="0" fillId="0" borderId="61" xfId="0" applyNumberFormat="1" applyFill="1" applyBorder="1" applyProtection="1"/>
    <xf numFmtId="0" fontId="0" fillId="0" borderId="59" xfId="0" applyNumberFormat="1" applyBorder="1" applyProtection="1"/>
    <xf numFmtId="0" fontId="1" fillId="0" borderId="3" xfId="0" applyFont="1" applyBorder="1" applyAlignment="1" applyProtection="1">
      <alignment horizontal="center" vertical="center" wrapText="1"/>
    </xf>
    <xf numFmtId="0" fontId="0" fillId="0" borderId="59" xfId="0" applyNumberFormat="1" applyFill="1" applyBorder="1" applyProtection="1"/>
    <xf numFmtId="0" fontId="1" fillId="3" borderId="8" xfId="0" applyFont="1" applyFill="1" applyBorder="1" applyAlignment="1" applyProtection="1">
      <alignment horizontal="center" vertical="center" wrapText="1"/>
    </xf>
    <xf numFmtId="168" fontId="1" fillId="0" borderId="43" xfId="0" applyNumberFormat="1" applyFont="1" applyBorder="1" applyAlignment="1" applyProtection="1">
      <alignment horizontal="center" vertical="center"/>
    </xf>
    <xf numFmtId="0" fontId="1" fillId="0" borderId="5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NumberFormat="1" applyBorder="1" applyProtection="1"/>
    <xf numFmtId="0" fontId="0" fillId="0" borderId="17" xfId="0" applyNumberFormat="1" applyBorder="1" applyProtection="1"/>
    <xf numFmtId="168" fontId="1" fillId="0" borderId="20" xfId="0" applyNumberFormat="1" applyFont="1" applyBorder="1" applyAlignment="1" applyProtection="1">
      <alignment horizontal="center" vertical="center"/>
    </xf>
    <xf numFmtId="0" fontId="0" fillId="0" borderId="51" xfId="0" applyNumberFormat="1" applyBorder="1" applyProtection="1"/>
    <xf numFmtId="0" fontId="0" fillId="0" borderId="11" xfId="0" applyNumberFormat="1" applyBorder="1" applyProtection="1"/>
    <xf numFmtId="168" fontId="0" fillId="0" borderId="36" xfId="0" applyNumberFormat="1" applyFont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0" fillId="0" borderId="62" xfId="0" applyNumberFormat="1" applyBorder="1" applyProtection="1"/>
    <xf numFmtId="0" fontId="0" fillId="0" borderId="63" xfId="0" applyNumberFormat="1" applyBorder="1" applyProtection="1"/>
    <xf numFmtId="168" fontId="1" fillId="0" borderId="11" xfId="0" applyNumberFormat="1" applyFont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59" xfId="0" applyBorder="1" applyAlignment="1" applyProtection="1"/>
    <xf numFmtId="164" fontId="0" fillId="0" borderId="59" xfId="0" applyNumberFormat="1" applyBorder="1" applyProtection="1"/>
    <xf numFmtId="164" fontId="0" fillId="0" borderId="60" xfId="0" applyNumberFormat="1" applyBorder="1" applyProtection="1"/>
    <xf numFmtId="168" fontId="1" fillId="0" borderId="18" xfId="0" applyNumberFormat="1" applyFont="1" applyBorder="1" applyAlignment="1" applyProtection="1">
      <alignment horizontal="center" vertical="center"/>
    </xf>
    <xf numFmtId="167" fontId="0" fillId="0" borderId="18" xfId="0" applyNumberForma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textRotation="255"/>
    </xf>
    <xf numFmtId="0" fontId="1" fillId="8" borderId="55" xfId="0" applyFont="1" applyFill="1" applyBorder="1" applyAlignment="1" applyProtection="1">
      <alignment horizontal="center" vertical="center" wrapText="1"/>
    </xf>
    <xf numFmtId="164" fontId="0" fillId="0" borderId="65" xfId="0" applyNumberFormat="1" applyBorder="1" applyAlignment="1" applyProtection="1">
      <alignment horizontal="center" vertical="center"/>
    </xf>
    <xf numFmtId="168" fontId="5" fillId="8" borderId="7" xfId="0" applyNumberFormat="1" applyFont="1" applyFill="1" applyBorder="1" applyProtection="1"/>
    <xf numFmtId="0" fontId="0" fillId="0" borderId="14" xfId="0" applyFill="1" applyBorder="1" applyProtection="1"/>
    <xf numFmtId="0" fontId="1" fillId="0" borderId="2" xfId="0" applyFont="1" applyBorder="1" applyAlignment="1" applyProtection="1">
      <alignment horizontal="center" vertical="center" wrapText="1"/>
    </xf>
    <xf numFmtId="164" fontId="0" fillId="5" borderId="15" xfId="0" applyNumberFormat="1" applyFill="1" applyBorder="1" applyProtection="1">
      <protection locked="0"/>
    </xf>
    <xf numFmtId="0" fontId="2" fillId="8" borderId="7" xfId="0" applyFont="1" applyFill="1" applyBorder="1" applyAlignment="1" applyProtection="1">
      <alignment horizontal="center" vertical="center" wrapText="1"/>
    </xf>
    <xf numFmtId="40" fontId="0" fillId="12" borderId="19" xfId="0" applyNumberFormat="1" applyFill="1" applyBorder="1" applyAlignment="1" applyProtection="1">
      <alignment vertical="center"/>
    </xf>
    <xf numFmtId="40" fontId="0" fillId="12" borderId="13" xfId="0" applyNumberFormat="1" applyFill="1" applyBorder="1" applyAlignment="1" applyProtection="1">
      <alignment vertical="center"/>
    </xf>
    <xf numFmtId="8" fontId="0" fillId="0" borderId="58" xfId="0" applyNumberFormat="1" applyFill="1" applyBorder="1" applyProtection="1"/>
    <xf numFmtId="0" fontId="0" fillId="0" borderId="57" xfId="0" applyBorder="1" applyProtection="1"/>
    <xf numFmtId="171" fontId="21" fillId="0" borderId="52" xfId="0" applyNumberFormat="1" applyFont="1" applyFill="1" applyBorder="1" applyAlignment="1" applyProtection="1">
      <alignment horizontal="center" vertical="center"/>
    </xf>
    <xf numFmtId="168" fontId="26" fillId="0" borderId="11" xfId="0" applyNumberFormat="1" applyFont="1" applyFill="1" applyBorder="1" applyProtection="1">
      <protection locked="0"/>
    </xf>
    <xf numFmtId="164" fontId="0" fillId="0" borderId="66" xfId="0" applyNumberFormat="1" applyBorder="1" applyProtection="1"/>
    <xf numFmtId="0" fontId="0" fillId="0" borderId="36" xfId="0" applyNumberFormat="1" applyBorder="1" applyProtection="1"/>
    <xf numFmtId="0" fontId="0" fillId="0" borderId="34" xfId="0" applyNumberFormat="1" applyBorder="1" applyProtection="1"/>
    <xf numFmtId="0" fontId="0" fillId="0" borderId="29" xfId="0" applyBorder="1" applyAlignment="1" applyProtection="1">
      <alignment horizontal="center" vertical="center"/>
    </xf>
    <xf numFmtId="168" fontId="0" fillId="0" borderId="9" xfId="0" applyNumberFormat="1" applyFill="1" applyBorder="1" applyAlignment="1" applyProtection="1">
      <alignment horizontal="center" vertical="center"/>
    </xf>
    <xf numFmtId="164" fontId="0" fillId="0" borderId="18" xfId="0" applyNumberFormat="1" applyFill="1" applyBorder="1" applyAlignment="1" applyProtection="1">
      <alignment horizontal="center" vertical="center"/>
    </xf>
    <xf numFmtId="164" fontId="0" fillId="0" borderId="12" xfId="0" applyNumberFormat="1" applyFill="1" applyBorder="1" applyAlignment="1" applyProtection="1">
      <alignment horizontal="center" vertical="center"/>
    </xf>
    <xf numFmtId="164" fontId="0" fillId="0" borderId="35" xfId="0" applyNumberFormat="1" applyFill="1" applyBorder="1" applyAlignment="1" applyProtection="1">
      <alignment horizontal="center" vertical="center"/>
    </xf>
    <xf numFmtId="164" fontId="0" fillId="0" borderId="24" xfId="0" applyNumberFormat="1" applyFill="1" applyBorder="1" applyProtection="1"/>
    <xf numFmtId="167" fontId="0" fillId="0" borderId="24" xfId="0" applyNumberFormat="1" applyFill="1" applyBorder="1" applyAlignment="1" applyProtection="1">
      <alignment vertical="center"/>
    </xf>
    <xf numFmtId="172" fontId="21" fillId="0" borderId="52" xfId="0" applyNumberFormat="1" applyFont="1" applyFill="1" applyBorder="1" applyAlignment="1" applyProtection="1">
      <alignment horizontal="center" vertical="center"/>
    </xf>
    <xf numFmtId="0" fontId="0" fillId="0" borderId="43" xfId="0" applyBorder="1" applyProtection="1"/>
    <xf numFmtId="0" fontId="0" fillId="0" borderId="44" xfId="0" applyBorder="1" applyProtection="1"/>
    <xf numFmtId="8" fontId="0" fillId="0" borderId="7" xfId="0" applyNumberFormat="1" applyBorder="1" applyProtection="1"/>
    <xf numFmtId="164" fontId="0" fillId="0" borderId="7" xfId="0" applyNumberFormat="1" applyBorder="1" applyProtection="1"/>
    <xf numFmtId="8" fontId="0" fillId="0" borderId="7" xfId="0" applyNumberFormat="1" applyFill="1" applyBorder="1" applyProtection="1"/>
    <xf numFmtId="164" fontId="0" fillId="0" borderId="7" xfId="0" applyNumberFormat="1" applyFill="1" applyBorder="1" applyProtection="1"/>
    <xf numFmtId="0" fontId="5" fillId="12" borderId="2" xfId="0" applyFont="1" applyFill="1" applyBorder="1" applyAlignment="1" applyProtection="1">
      <alignment horizontal="center" vertical="center" wrapText="1"/>
    </xf>
    <xf numFmtId="164" fontId="1" fillId="10" borderId="13" xfId="0" applyNumberFormat="1" applyFont="1" applyFill="1" applyBorder="1" applyProtection="1"/>
    <xf numFmtId="164" fontId="1" fillId="12" borderId="13" xfId="0" applyNumberFormat="1" applyFont="1" applyFill="1" applyBorder="1" applyProtection="1"/>
    <xf numFmtId="164" fontId="1" fillId="12" borderId="10" xfId="0" applyNumberFormat="1" applyFont="1" applyFill="1" applyBorder="1" applyProtection="1"/>
    <xf numFmtId="164" fontId="0" fillId="0" borderId="36" xfId="0" applyNumberFormat="1" applyBorder="1" applyProtection="1"/>
    <xf numFmtId="164" fontId="1" fillId="12" borderId="16" xfId="0" applyNumberFormat="1" applyFont="1" applyFill="1" applyBorder="1" applyProtection="1"/>
    <xf numFmtId="164" fontId="0" fillId="0" borderId="34" xfId="0" applyNumberFormat="1" applyBorder="1" applyProtection="1"/>
    <xf numFmtId="164" fontId="0" fillId="12" borderId="16" xfId="0" applyNumberFormat="1" applyFill="1" applyBorder="1" applyProtection="1"/>
    <xf numFmtId="0" fontId="2" fillId="15" borderId="7" xfId="0" applyFont="1" applyFill="1" applyBorder="1" applyAlignment="1" applyProtection="1">
      <alignment horizontal="center" vertical="center" wrapText="1"/>
    </xf>
    <xf numFmtId="0" fontId="0" fillId="14" borderId="57" xfId="0" applyFill="1" applyBorder="1" applyAlignment="1" applyProtection="1">
      <alignment horizontal="center" vertical="center"/>
    </xf>
    <xf numFmtId="0" fontId="0" fillId="14" borderId="55" xfId="0" applyFill="1" applyBorder="1" applyAlignment="1" applyProtection="1">
      <alignment horizontal="center" vertical="center"/>
    </xf>
    <xf numFmtId="164" fontId="0" fillId="0" borderId="13" xfId="0" applyNumberFormat="1" applyFont="1" applyFill="1" applyBorder="1" applyProtection="1"/>
    <xf numFmtId="172" fontId="0" fillId="0" borderId="0" xfId="0" applyNumberFormat="1" applyProtection="1"/>
    <xf numFmtId="171" fontId="0" fillId="0" borderId="0" xfId="0" applyNumberFormat="1" applyAlignment="1" applyProtection="1">
      <alignment horizontal="left" vertical="center"/>
    </xf>
    <xf numFmtId="171" fontId="15" fillId="0" borderId="0" xfId="0" applyNumberFormat="1" applyFont="1" applyFill="1" applyBorder="1" applyAlignment="1" applyProtection="1">
      <alignment horizontal="center" vertical="center"/>
    </xf>
    <xf numFmtId="171" fontId="0" fillId="0" borderId="0" xfId="0" applyNumberFormat="1" applyProtection="1"/>
    <xf numFmtId="171" fontId="0" fillId="0" borderId="0" xfId="0" applyNumberFormat="1" applyFill="1" applyBorder="1" applyAlignment="1" applyProtection="1">
      <alignment horizontal="left" vertical="center"/>
    </xf>
    <xf numFmtId="171" fontId="0" fillId="0" borderId="0" xfId="0" applyNumberFormat="1" applyFill="1" applyProtection="1"/>
    <xf numFmtId="171" fontId="0" fillId="0" borderId="19" xfId="0" applyNumberFormat="1" applyBorder="1" applyProtection="1"/>
    <xf numFmtId="165" fontId="4" fillId="8" borderId="7" xfId="0" applyNumberFormat="1" applyFont="1" applyFill="1" applyBorder="1" applyAlignment="1" applyProtection="1">
      <alignment horizontal="center" vertical="center"/>
    </xf>
    <xf numFmtId="165" fontId="4" fillId="11" borderId="6" xfId="0" applyNumberFormat="1" applyFont="1" applyFill="1" applyBorder="1" applyAlignment="1" applyProtection="1">
      <alignment horizontal="center" vertical="center"/>
    </xf>
    <xf numFmtId="165" fontId="4" fillId="15" borderId="7" xfId="0" applyNumberFormat="1" applyFont="1" applyFill="1" applyBorder="1" applyAlignment="1" applyProtection="1">
      <alignment horizontal="center" vertical="center"/>
    </xf>
    <xf numFmtId="164" fontId="0" fillId="8" borderId="14" xfId="0" applyNumberFormat="1" applyFill="1" applyBorder="1" applyProtection="1"/>
    <xf numFmtId="167" fontId="0" fillId="2" borderId="23" xfId="0" applyNumberFormat="1" applyFill="1" applyBorder="1" applyAlignment="1" applyProtection="1">
      <alignment vertical="center"/>
    </xf>
    <xf numFmtId="167" fontId="0" fillId="2" borderId="14" xfId="0" applyNumberFormat="1" applyFill="1" applyBorder="1" applyAlignment="1" applyProtection="1">
      <alignment vertical="center"/>
    </xf>
    <xf numFmtId="168" fontId="1" fillId="0" borderId="26" xfId="0" applyNumberFormat="1" applyFont="1" applyBorder="1" applyAlignment="1" applyProtection="1">
      <alignment horizontal="center" vertical="center" wrapText="1"/>
    </xf>
    <xf numFmtId="168" fontId="1" fillId="0" borderId="64" xfId="0" applyNumberFormat="1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32" xfId="0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9" xfId="0" applyFill="1" applyBorder="1" applyAlignment="1" applyProtection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</xf>
    <xf numFmtId="0" fontId="28" fillId="0" borderId="25" xfId="0" applyFont="1" applyBorder="1" applyAlignment="1" applyProtection="1">
      <alignment horizontal="center" vertical="center" wrapText="1"/>
    </xf>
    <xf numFmtId="0" fontId="28" fillId="0" borderId="29" xfId="0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0" fontId="28" fillId="0" borderId="31" xfId="0" applyFont="1" applyBorder="1" applyAlignment="1" applyProtection="1">
      <alignment horizontal="center" vertical="center" wrapText="1"/>
    </xf>
    <xf numFmtId="0" fontId="28" fillId="0" borderId="32" xfId="0" applyFont="1" applyBorder="1" applyAlignment="1" applyProtection="1">
      <alignment horizontal="center" vertical="center" wrapText="1"/>
    </xf>
    <xf numFmtId="165" fontId="4" fillId="11" borderId="4" xfId="0" applyNumberFormat="1" applyFont="1" applyFill="1" applyBorder="1" applyAlignment="1" applyProtection="1">
      <alignment horizontal="center" vertical="center" wrapText="1"/>
    </xf>
    <xf numFmtId="165" fontId="4" fillId="11" borderId="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13" borderId="4" xfId="0" applyFont="1" applyFill="1" applyBorder="1" applyAlignment="1" applyProtection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wrapText="1"/>
    </xf>
    <xf numFmtId="0" fontId="2" fillId="14" borderId="5" xfId="0" applyFont="1" applyFill="1" applyBorder="1" applyAlignment="1">
      <alignment horizontal="center" wrapText="1"/>
    </xf>
    <xf numFmtId="0" fontId="2" fillId="14" borderId="29" xfId="0" applyFont="1" applyFill="1" applyBorder="1" applyAlignment="1">
      <alignment horizont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7" fillId="9" borderId="4" xfId="0" applyFont="1" applyFill="1" applyBorder="1" applyAlignment="1" applyProtection="1">
      <alignment horizontal="center" vertical="center" wrapText="1"/>
    </xf>
    <xf numFmtId="0" fontId="17" fillId="9" borderId="5" xfId="0" applyFont="1" applyFill="1" applyBorder="1" applyAlignment="1" applyProtection="1">
      <alignment horizontal="center" vertical="center" wrapText="1"/>
    </xf>
    <xf numFmtId="164" fontId="0" fillId="0" borderId="18" xfId="0" applyNumberForma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8" fillId="13" borderId="28" xfId="0" applyFont="1" applyFill="1" applyBorder="1" applyAlignment="1" applyProtection="1">
      <alignment horizontal="center" vertical="center" wrapText="1"/>
    </xf>
    <xf numFmtId="0" fontId="1" fillId="13" borderId="25" xfId="0" applyFont="1" applyFill="1" applyBorder="1" applyAlignment="1" applyProtection="1">
      <alignment horizontal="center" vertical="center" wrapText="1"/>
    </xf>
    <xf numFmtId="0" fontId="1" fillId="13" borderId="29" xfId="0" applyFont="1" applyFill="1" applyBorder="1" applyAlignment="1" applyProtection="1">
      <alignment horizontal="center" vertical="center" wrapText="1"/>
    </xf>
    <xf numFmtId="0" fontId="1" fillId="13" borderId="30" xfId="0" applyFont="1" applyFill="1" applyBorder="1" applyAlignment="1" applyProtection="1">
      <alignment horizontal="center" vertical="center" wrapText="1"/>
    </xf>
    <xf numFmtId="0" fontId="1" fillId="13" borderId="31" xfId="0" applyFont="1" applyFill="1" applyBorder="1" applyAlignment="1" applyProtection="1">
      <alignment horizontal="center" vertical="center" wrapText="1"/>
    </xf>
    <xf numFmtId="0" fontId="1" fillId="13" borderId="32" xfId="0" applyFont="1" applyFill="1" applyBorder="1" applyAlignment="1" applyProtection="1">
      <alignment horizontal="center" vertical="center" wrapText="1"/>
    </xf>
    <xf numFmtId="0" fontId="27" fillId="13" borderId="28" xfId="0" applyFont="1" applyFill="1" applyBorder="1" applyAlignment="1" applyProtection="1">
      <alignment horizontal="center" vertical="center" wrapText="1"/>
    </xf>
    <xf numFmtId="0" fontId="28" fillId="13" borderId="25" xfId="0" applyFont="1" applyFill="1" applyBorder="1" applyAlignment="1" applyProtection="1">
      <alignment horizontal="center" vertical="center" wrapText="1"/>
    </xf>
    <xf numFmtId="0" fontId="28" fillId="13" borderId="29" xfId="0" applyFont="1" applyFill="1" applyBorder="1" applyAlignment="1" applyProtection="1">
      <alignment horizontal="center" vertical="center" wrapText="1"/>
    </xf>
    <xf numFmtId="0" fontId="28" fillId="13" borderId="30" xfId="0" applyFont="1" applyFill="1" applyBorder="1" applyAlignment="1" applyProtection="1">
      <alignment horizontal="center" vertical="center" wrapText="1"/>
    </xf>
    <xf numFmtId="0" fontId="28" fillId="13" borderId="31" xfId="0" applyFont="1" applyFill="1" applyBorder="1" applyAlignment="1" applyProtection="1">
      <alignment horizontal="center" vertical="center" wrapText="1"/>
    </xf>
    <xf numFmtId="0" fontId="28" fillId="13" borderId="32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 wrapText="1"/>
    </xf>
    <xf numFmtId="0" fontId="0" fillId="0" borderId="32" xfId="0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8" fontId="0" fillId="0" borderId="45" xfId="0" applyNumberFormat="1" applyBorder="1" applyAlignment="1" applyProtection="1">
      <alignment vertical="center" wrapText="1"/>
    </xf>
    <xf numFmtId="8" fontId="0" fillId="0" borderId="23" xfId="0" applyNumberFormat="1" applyBorder="1" applyAlignment="1" applyProtection="1">
      <alignment vertical="center" wrapText="1"/>
    </xf>
    <xf numFmtId="168" fontId="6" fillId="7" borderId="19" xfId="0" applyNumberFormat="1" applyFont="1" applyFill="1" applyBorder="1" applyAlignment="1" applyProtection="1">
      <alignment horizontal="center" vertical="center"/>
      <protection locked="0"/>
    </xf>
    <xf numFmtId="168" fontId="0" fillId="7" borderId="20" xfId="0" applyNumberFormat="1" applyFill="1" applyBorder="1" applyAlignment="1" applyProtection="1">
      <alignment horizontal="center" vertical="center"/>
      <protection locked="0"/>
    </xf>
    <xf numFmtId="168" fontId="6" fillId="7" borderId="13" xfId="0" applyNumberFormat="1" applyFont="1" applyFill="1" applyBorder="1" applyAlignment="1" applyProtection="1">
      <alignment horizontal="center" vertical="center"/>
      <protection locked="0"/>
    </xf>
    <xf numFmtId="168" fontId="0" fillId="7" borderId="14" xfId="0" applyNumberFormat="1" applyFill="1" applyBorder="1" applyAlignment="1" applyProtection="1">
      <alignment horizontal="center" vertical="center"/>
      <protection locked="0"/>
    </xf>
    <xf numFmtId="0" fontId="27" fillId="14" borderId="28" xfId="0" applyFont="1" applyFill="1" applyBorder="1" applyAlignment="1" applyProtection="1">
      <alignment horizontal="center" vertical="center" wrapText="1"/>
    </xf>
    <xf numFmtId="0" fontId="28" fillId="14" borderId="25" xfId="0" applyFont="1" applyFill="1" applyBorder="1" applyAlignment="1" applyProtection="1">
      <alignment horizontal="center" vertical="center" wrapText="1"/>
    </xf>
    <xf numFmtId="0" fontId="28" fillId="14" borderId="29" xfId="0" applyFont="1" applyFill="1" applyBorder="1" applyAlignment="1" applyProtection="1">
      <alignment horizontal="center" vertical="center" wrapText="1"/>
    </xf>
    <xf numFmtId="0" fontId="28" fillId="14" borderId="30" xfId="0" applyFont="1" applyFill="1" applyBorder="1" applyAlignment="1" applyProtection="1">
      <alignment horizontal="center" vertical="center" wrapText="1"/>
    </xf>
    <xf numFmtId="0" fontId="28" fillId="14" borderId="31" xfId="0" applyFont="1" applyFill="1" applyBorder="1" applyAlignment="1" applyProtection="1">
      <alignment horizontal="center" vertical="center" wrapText="1"/>
    </xf>
    <xf numFmtId="0" fontId="28" fillId="14" borderId="32" xfId="0" applyFont="1" applyFill="1" applyBorder="1" applyAlignment="1" applyProtection="1">
      <alignment horizontal="center" vertical="center" wrapText="1"/>
    </xf>
    <xf numFmtId="168" fontId="0" fillId="0" borderId="30" xfId="0" applyNumberForma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14" borderId="28" xfId="0" applyFont="1" applyFill="1" applyBorder="1" applyAlignment="1" applyProtection="1">
      <alignment horizontal="center" vertical="center" wrapText="1"/>
    </xf>
    <xf numFmtId="0" fontId="1" fillId="14" borderId="25" xfId="0" applyFont="1" applyFill="1" applyBorder="1" applyAlignment="1" applyProtection="1">
      <alignment horizontal="center" vertical="center" wrapText="1"/>
    </xf>
    <xf numFmtId="0" fontId="1" fillId="14" borderId="29" xfId="0" applyFont="1" applyFill="1" applyBorder="1" applyAlignment="1" applyProtection="1">
      <alignment horizontal="center" vertical="center" wrapText="1"/>
    </xf>
    <xf numFmtId="0" fontId="1" fillId="14" borderId="30" xfId="0" applyFont="1" applyFill="1" applyBorder="1" applyAlignment="1" applyProtection="1">
      <alignment horizontal="center" vertical="center" wrapText="1"/>
    </xf>
    <xf numFmtId="0" fontId="1" fillId="14" borderId="31" xfId="0" applyFont="1" applyFill="1" applyBorder="1" applyAlignment="1" applyProtection="1">
      <alignment horizontal="center" vertical="center" wrapText="1"/>
    </xf>
    <xf numFmtId="0" fontId="1" fillId="14" borderId="32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28"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b val="0"/>
        <i val="0"/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</font>
      <fill>
        <patternFill>
          <bgColor rgb="FFFFFF00"/>
        </patternFill>
      </fill>
    </dxf>
    <dxf>
      <font>
        <b val="0"/>
        <i val="0"/>
        <strike val="0"/>
        <color theme="0" tint="-0.14996795556505021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numFmt numFmtId="0" formatCode="General"/>
      <fill>
        <patternFill>
          <bgColor rgb="FFFFFF00"/>
        </patternFill>
      </fill>
    </dxf>
    <dxf>
      <font>
        <b/>
        <i val="0"/>
        <strike val="0"/>
        <color rgb="FFC00000"/>
      </font>
      <numFmt numFmtId="0" formatCode="General"/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 val="0"/>
        <i val="0"/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E4DFEC"/>
      <color rgb="FFFDE9D9"/>
      <color rgb="FFFFFF8B"/>
      <color rgb="FFFF5B5B"/>
      <color rgb="FFDAEEF3"/>
      <color rgb="FFD1FFD1"/>
      <color rgb="FFE7FFE7"/>
      <color rgb="FFE5FFFF"/>
      <color rgb="FFFEF2E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2</xdr:row>
          <xdr:rowOff>68580</xdr:rowOff>
        </xdr:from>
        <xdr:to>
          <xdr:col>14</xdr:col>
          <xdr:colOff>822960</xdr:colOff>
          <xdr:row>2</xdr:row>
          <xdr:rowOff>1546860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fr-FR" sz="1600" b="1" i="0" u="none" strike="noStrike" baseline="0">
                  <a:solidFill>
                    <a:srgbClr val="800000"/>
                  </a:solidFill>
                  <a:latin typeface="Calibri"/>
                  <a:cs typeface="Calibri"/>
                </a:rPr>
                <a:t>Calculs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30"/>
  <sheetViews>
    <sheetView showGridLines="0" workbookViewId="0"/>
  </sheetViews>
  <sheetFormatPr baseColWidth="10" defaultRowHeight="15.6" x14ac:dyDescent="0.3"/>
  <cols>
    <col min="1" max="1" width="2.19921875" customWidth="1"/>
    <col min="2" max="2" width="8.3984375" customWidth="1"/>
    <col min="3" max="3" width="22.8984375" customWidth="1"/>
    <col min="4" max="4" width="17" bestFit="1" customWidth="1"/>
    <col min="5" max="5" width="15.3984375" bestFit="1" customWidth="1"/>
    <col min="6" max="6" width="6.8984375" customWidth="1"/>
    <col min="7" max="7" width="11.8984375" bestFit="1" customWidth="1"/>
  </cols>
  <sheetData>
    <row r="1" spans="1:5" x14ac:dyDescent="0.3">
      <c r="A1" s="9" t="s">
        <v>57</v>
      </c>
    </row>
    <row r="2" spans="1:5" x14ac:dyDescent="0.3">
      <c r="A2" s="9" t="s">
        <v>58</v>
      </c>
    </row>
    <row r="3" spans="1:5" x14ac:dyDescent="0.3">
      <c r="A3" s="9" t="s">
        <v>59</v>
      </c>
    </row>
    <row r="4" spans="1:5" x14ac:dyDescent="0.3">
      <c r="A4" s="9" t="s">
        <v>60</v>
      </c>
    </row>
    <row r="5" spans="1:5" ht="15.75" x14ac:dyDescent="0.25">
      <c r="A5" s="9" t="s">
        <v>61</v>
      </c>
    </row>
    <row r="6" spans="1:5" x14ac:dyDescent="0.3">
      <c r="A6" s="9"/>
      <c r="B6" t="s">
        <v>62</v>
      </c>
    </row>
    <row r="7" spans="1:5" x14ac:dyDescent="0.3">
      <c r="A7" s="9"/>
      <c r="B7" t="s">
        <v>63</v>
      </c>
    </row>
    <row r="8" spans="1:5" x14ac:dyDescent="0.3">
      <c r="A8" s="9"/>
      <c r="B8" t="s">
        <v>64</v>
      </c>
    </row>
    <row r="9" spans="1:5" ht="15.75" x14ac:dyDescent="0.25">
      <c r="A9" s="9" t="s">
        <v>65</v>
      </c>
    </row>
    <row r="10" spans="1:5" x14ac:dyDescent="0.3">
      <c r="B10" t="s">
        <v>66</v>
      </c>
    </row>
    <row r="11" spans="1:5" x14ac:dyDescent="0.3">
      <c r="B11" t="s">
        <v>67</v>
      </c>
    </row>
    <row r="12" spans="1:5" x14ac:dyDescent="0.3">
      <c r="B12" t="s">
        <v>68</v>
      </c>
    </row>
    <row r="14" spans="1:5" ht="16.5" thickBot="1" x14ac:dyDescent="0.3">
      <c r="A14" t="s">
        <v>69</v>
      </c>
    </row>
    <row r="15" spans="1:5" ht="16.5" thickBot="1" x14ac:dyDescent="0.3">
      <c r="B15" s="11" t="s">
        <v>70</v>
      </c>
      <c r="C15" s="11" t="s">
        <v>71</v>
      </c>
      <c r="D15" s="11" t="s">
        <v>72</v>
      </c>
      <c r="E15" s="11" t="s">
        <v>73</v>
      </c>
    </row>
    <row r="16" spans="1:5" ht="16.2" thickBot="1" x14ac:dyDescent="0.35">
      <c r="B16" s="10" t="s">
        <v>81</v>
      </c>
      <c r="C16" s="10" t="s">
        <v>23</v>
      </c>
      <c r="D16" s="12">
        <v>170610.23</v>
      </c>
      <c r="E16" s="12">
        <v>170610.23</v>
      </c>
    </row>
    <row r="19" spans="1:7" ht="16.5" thickBot="1" x14ac:dyDescent="0.3">
      <c r="A19" t="s">
        <v>74</v>
      </c>
    </row>
    <row r="20" spans="1:7" ht="16.5" thickBot="1" x14ac:dyDescent="0.3">
      <c r="B20" s="11" t="s">
        <v>70</v>
      </c>
      <c r="C20" s="11" t="s">
        <v>71</v>
      </c>
      <c r="D20" s="11" t="s">
        <v>72</v>
      </c>
      <c r="E20" s="11" t="s">
        <v>73</v>
      </c>
      <c r="F20" s="11" t="s">
        <v>75</v>
      </c>
    </row>
    <row r="21" spans="1:7" ht="16.2" thickBot="1" x14ac:dyDescent="0.35">
      <c r="B21" s="10" t="s">
        <v>82</v>
      </c>
      <c r="C21" s="10" t="s">
        <v>83</v>
      </c>
      <c r="D21" s="13">
        <v>1530.0144755407305</v>
      </c>
      <c r="E21" s="13">
        <v>1530.0144755407305</v>
      </c>
      <c r="F21" s="10" t="s">
        <v>84</v>
      </c>
    </row>
    <row r="24" spans="1:7" ht="16.2" thickBot="1" x14ac:dyDescent="0.35">
      <c r="A24" t="s">
        <v>76</v>
      </c>
    </row>
    <row r="25" spans="1:7" ht="16.2" thickBot="1" x14ac:dyDescent="0.35">
      <c r="B25" s="11" t="s">
        <v>70</v>
      </c>
      <c r="C25" s="11" t="s">
        <v>71</v>
      </c>
      <c r="D25" s="11" t="s">
        <v>77</v>
      </c>
      <c r="E25" s="11" t="s">
        <v>78</v>
      </c>
      <c r="F25" s="11" t="s">
        <v>79</v>
      </c>
      <c r="G25" s="11" t="s">
        <v>80</v>
      </c>
    </row>
    <row r="26" spans="1:7" x14ac:dyDescent="0.3">
      <c r="B26" s="14" t="s">
        <v>85</v>
      </c>
      <c r="C26" s="14" t="s">
        <v>22</v>
      </c>
      <c r="D26" s="15">
        <v>29389.77</v>
      </c>
      <c r="E26" s="14" t="s">
        <v>86</v>
      </c>
      <c r="F26" s="14" t="s">
        <v>87</v>
      </c>
      <c r="G26" s="14">
        <v>0</v>
      </c>
    </row>
    <row r="27" spans="1:7" x14ac:dyDescent="0.3">
      <c r="B27" s="14" t="s">
        <v>85</v>
      </c>
      <c r="C27" s="14" t="s">
        <v>22</v>
      </c>
      <c r="D27" s="15">
        <v>29389.77</v>
      </c>
      <c r="E27" s="14" t="s">
        <v>88</v>
      </c>
      <c r="F27" s="14" t="s">
        <v>89</v>
      </c>
      <c r="G27" s="15">
        <v>29388.769999999997</v>
      </c>
    </row>
    <row r="28" spans="1:7" x14ac:dyDescent="0.3">
      <c r="B28" s="14" t="s">
        <v>81</v>
      </c>
      <c r="C28" s="14" t="s">
        <v>23</v>
      </c>
      <c r="D28" s="15">
        <v>170610.23</v>
      </c>
      <c r="E28" s="14" t="s">
        <v>90</v>
      </c>
      <c r="F28" s="14" t="s">
        <v>87</v>
      </c>
      <c r="G28" s="14">
        <v>0</v>
      </c>
    </row>
    <row r="29" spans="1:7" x14ac:dyDescent="0.3">
      <c r="B29" s="14" t="s">
        <v>82</v>
      </c>
      <c r="C29" s="14" t="s">
        <v>83</v>
      </c>
      <c r="D29" s="16">
        <v>1530.0144755407305</v>
      </c>
      <c r="E29" s="14" t="s">
        <v>91</v>
      </c>
      <c r="F29" s="14" t="s">
        <v>89</v>
      </c>
      <c r="G29" s="14">
        <v>198469.98552445931</v>
      </c>
    </row>
    <row r="30" spans="1:7" ht="16.2" thickBot="1" x14ac:dyDescent="0.35">
      <c r="B30" s="10" t="s">
        <v>82</v>
      </c>
      <c r="C30" s="10" t="s">
        <v>83</v>
      </c>
      <c r="D30" s="13">
        <v>1530.0144755407305</v>
      </c>
      <c r="E30" s="10" t="s">
        <v>92</v>
      </c>
      <c r="F30" s="10" t="s">
        <v>89</v>
      </c>
      <c r="G30" s="13">
        <v>1529.0144755407305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CH746"/>
  <sheetViews>
    <sheetView tabSelected="1" topLeftCell="E1" zoomScale="90" zoomScaleNormal="90" workbookViewId="0"/>
  </sheetViews>
  <sheetFormatPr baseColWidth="10" defaultColWidth="16.69921875" defaultRowHeight="15.6" x14ac:dyDescent="0.3"/>
  <cols>
    <col min="1" max="1" width="2.09765625" style="21" bestFit="1" customWidth="1"/>
    <col min="2" max="3" width="20.19921875" style="21" customWidth="1"/>
    <col min="4" max="4" width="11.69921875" style="21" customWidth="1"/>
    <col min="5" max="5" width="11.3984375" style="21" customWidth="1"/>
    <col min="6" max="7" width="12.69921875" style="21" customWidth="1"/>
    <col min="8" max="8" width="14.19921875" style="21" customWidth="1"/>
    <col min="9" max="9" width="10.69921875" style="21" customWidth="1"/>
    <col min="10" max="10" width="11.3984375" style="21" customWidth="1"/>
    <col min="11" max="11" width="11" style="21" customWidth="1"/>
    <col min="12" max="13" width="11.3984375" style="21" customWidth="1"/>
    <col min="14" max="14" width="13.69921875" style="21" customWidth="1"/>
    <col min="15" max="15" width="11.3984375" style="21" customWidth="1"/>
    <col min="16" max="16" width="14.69921875" style="21" customWidth="1"/>
    <col min="17" max="17" width="12.8984375" style="21" customWidth="1"/>
    <col min="18" max="18" width="14.69921875" style="21" customWidth="1"/>
    <col min="19" max="19" width="12.69921875" style="21" customWidth="1"/>
    <col min="20" max="20" width="4" style="21" bestFit="1" customWidth="1"/>
    <col min="21" max="21" width="4" style="21" customWidth="1"/>
    <col min="22" max="22" width="11.3984375" style="21" customWidth="1"/>
    <col min="23" max="23" width="11.69921875" style="21" customWidth="1"/>
    <col min="24" max="24" width="11.3984375" style="21" customWidth="1"/>
    <col min="25" max="25" width="10.3984375" style="21" customWidth="1"/>
    <col min="26" max="26" width="14.8984375" style="21" customWidth="1"/>
    <col min="27" max="27" width="11.3984375" style="21" customWidth="1"/>
    <col min="28" max="28" width="14.8984375" style="21" customWidth="1"/>
    <col min="29" max="29" width="14.5" style="21" customWidth="1"/>
    <col min="30" max="30" width="14.8984375" style="21" customWidth="1"/>
    <col min="31" max="31" width="15.5" style="21" customWidth="1"/>
    <col min="32" max="33" width="10.5" style="21" customWidth="1"/>
    <col min="34" max="34" width="6.69921875" style="21" customWidth="1"/>
    <col min="35" max="36" width="10.5" style="21" customWidth="1"/>
    <col min="37" max="37" width="11.69921875" style="21" customWidth="1"/>
    <col min="38" max="43" width="10.5" style="21" customWidth="1"/>
    <col min="44" max="44" width="7.8984375" style="21" customWidth="1"/>
    <col min="45" max="45" width="7.8984375" style="21" bestFit="1" customWidth="1"/>
    <col min="46" max="46" width="11.3984375" style="21" bestFit="1" customWidth="1"/>
    <col min="47" max="47" width="9.3984375" style="21" customWidth="1"/>
    <col min="48" max="48" width="11.3984375" style="21" customWidth="1"/>
    <col min="49" max="49" width="7.8984375" style="21" customWidth="1"/>
    <col min="50" max="50" width="11.3984375" style="21" customWidth="1"/>
    <col min="51" max="51" width="14.69921875" style="21" customWidth="1"/>
    <col min="52" max="52" width="2.09765625" style="21" bestFit="1" customWidth="1"/>
    <col min="53" max="59" width="15.5" style="21" customWidth="1"/>
    <col min="60" max="61" width="11.8984375" style="21" customWidth="1"/>
    <col min="62" max="62" width="12.3984375" style="21" bestFit="1" customWidth="1"/>
    <col min="63" max="63" width="12.69921875" style="21" customWidth="1"/>
    <col min="64" max="64" width="10.5" style="21" customWidth="1"/>
    <col min="65" max="66" width="11.8984375" style="21" customWidth="1"/>
    <col min="67" max="67" width="17.09765625" style="21" bestFit="1" customWidth="1"/>
    <col min="68" max="70" width="15.69921875" style="21" customWidth="1"/>
    <col min="71" max="71" width="16.69921875" style="21" bestFit="1" customWidth="1"/>
    <col min="72" max="75" width="11.8984375" style="21" customWidth="1"/>
    <col min="76" max="16384" width="16.69921875" style="21"/>
  </cols>
  <sheetData>
    <row r="1" spans="1:86" ht="16.5" thickBot="1" x14ac:dyDescent="0.3">
      <c r="A1" s="160"/>
      <c r="B1" s="20"/>
      <c r="O1" s="22"/>
      <c r="P1" s="22"/>
      <c r="Q1" s="22"/>
    </row>
    <row r="2" spans="1:86" ht="34.950000000000003" customHeight="1" thickTop="1" thickBot="1" x14ac:dyDescent="0.4">
      <c r="B2" s="321" t="s">
        <v>9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3"/>
      <c r="N2" s="324" t="s">
        <v>106</v>
      </c>
      <c r="O2" s="325"/>
      <c r="P2" s="326"/>
      <c r="Q2" s="327" t="str">
        <f>IF($B$4="Mensuelles","Echéancier réel
(1 ère échéance brisée possible)","Echéancier réel
(Les échéances sont apériodiques)")</f>
        <v>Echéancier réel
(1 ère échéance brisée possible)</v>
      </c>
      <c r="R2" s="328"/>
      <c r="S2" s="329"/>
      <c r="AE2" s="23"/>
    </row>
    <row r="3" spans="1:86" ht="126" customHeight="1" thickTop="1" thickBot="1" x14ac:dyDescent="0.35">
      <c r="B3" s="24" t="s">
        <v>27</v>
      </c>
      <c r="C3" s="25" t="s">
        <v>28</v>
      </c>
      <c r="D3" s="25" t="str">
        <f>(IF($B$4="Apériodiques","Nombre d'échéances de périodicités diverses","Durée du prêt en mois"))</f>
        <v>Durée du prêt en mois</v>
      </c>
      <c r="E3" s="26" t="s">
        <v>1</v>
      </c>
      <c r="F3" s="25" t="s">
        <v>18</v>
      </c>
      <c r="G3" s="25" t="s">
        <v>44</v>
      </c>
      <c r="H3" s="25" t="s">
        <v>2</v>
      </c>
      <c r="I3" s="25" t="s">
        <v>3</v>
      </c>
      <c r="J3" s="27" t="s">
        <v>25</v>
      </c>
      <c r="K3" s="25" t="s">
        <v>45</v>
      </c>
      <c r="L3" s="25" t="s">
        <v>46</v>
      </c>
      <c r="M3" s="28" t="s">
        <v>24</v>
      </c>
      <c r="N3" s="174" t="str">
        <f>P9</f>
        <v>Taux Annuel Effectif Global
T.A.E.G.</v>
      </c>
      <c r="O3" s="175"/>
      <c r="P3" s="243" t="str">
        <f>S9</f>
        <v>Comparaison TRI.Paiement EXCEL en jours
(base 365 jours)</v>
      </c>
      <c r="Q3" s="174" t="str">
        <f>N3</f>
        <v>Taux Annuel Effectif Global
T.A.E.G.</v>
      </c>
      <c r="R3" s="275" t="str">
        <f>P3</f>
        <v>Comparaison TRI.Paiement EXCEL en jours
(base 365 jours)</v>
      </c>
      <c r="S3" s="277"/>
      <c r="AE3" s="23"/>
    </row>
    <row r="4" spans="1:86" ht="22.5" thickTop="1" thickBot="1" x14ac:dyDescent="0.3">
      <c r="B4" s="6" t="s">
        <v>30</v>
      </c>
      <c r="C4" s="7" t="s">
        <v>31</v>
      </c>
      <c r="D4" s="7">
        <v>180</v>
      </c>
      <c r="E4" s="8">
        <v>200000</v>
      </c>
      <c r="F4" s="17">
        <v>2.5000000000000001E-2</v>
      </c>
      <c r="G4" s="17">
        <v>3.0000000000000001E-3</v>
      </c>
      <c r="H4" s="18">
        <v>42689</v>
      </c>
      <c r="I4" s="18">
        <v>42694</v>
      </c>
      <c r="J4" s="8">
        <v>10000</v>
      </c>
      <c r="K4" s="8">
        <v>600</v>
      </c>
      <c r="L4" s="8" t="s">
        <v>37</v>
      </c>
      <c r="M4" s="19">
        <v>2</v>
      </c>
      <c r="N4" s="319">
        <f>$Q$10</f>
        <v>4.4120000000000013E-2</v>
      </c>
      <c r="O4" s="320"/>
      <c r="P4" s="286">
        <f>IF($B$4="Apériodiques",$AX$380,S372)</f>
        <v>4.4095930457115184E-2</v>
      </c>
      <c r="Q4" s="287">
        <f>IF($B$4="Apériodiques",N4,AC10)</f>
        <v>4.3746129720284306E-2</v>
      </c>
      <c r="R4" s="288">
        <f>IF($B$4="Apériodiques",P4,AE10)</f>
        <v>4.4291058182716378E-2</v>
      </c>
      <c r="S4" s="276"/>
      <c r="V4" s="279"/>
      <c r="W4" s="279"/>
      <c r="AX4" s="29"/>
    </row>
    <row r="5" spans="1:86" ht="10.199999999999999" customHeight="1" thickTop="1" thickBot="1" x14ac:dyDescent="0.3">
      <c r="B5" s="335" t="str">
        <f>IF($H$4&gt;$I$4,"IMPOSSIBLE - Saisir des dates valides",IF($D$4&gt;360,"IMPOSSIBLE - Maximum = 360",""))</f>
        <v/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7"/>
      <c r="AW5" s="29"/>
      <c r="AX5" s="30"/>
      <c r="AZ5" s="22"/>
      <c r="BA5" s="22"/>
      <c r="BH5" s="31"/>
      <c r="BI5" s="31"/>
      <c r="BJ5" s="31"/>
      <c r="BK5" s="31"/>
    </row>
    <row r="6" spans="1:86" ht="24.6" thickTop="1" thickBot="1" x14ac:dyDescent="0.35">
      <c r="B6" s="344" t="s">
        <v>95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36"/>
      <c r="S6" s="337"/>
      <c r="BY6" s="179"/>
    </row>
    <row r="7" spans="1:86" ht="19.95" customHeight="1" thickTop="1" thickBot="1" x14ac:dyDescent="0.35">
      <c r="B7" s="343" t="s">
        <v>16</v>
      </c>
      <c r="C7" s="336"/>
      <c r="D7" s="336"/>
      <c r="E7" s="336"/>
      <c r="F7" s="336"/>
      <c r="G7" s="336"/>
      <c r="H7" s="337"/>
      <c r="I7" s="354" t="s">
        <v>98</v>
      </c>
      <c r="J7" s="355"/>
      <c r="K7" s="355"/>
      <c r="L7" s="355"/>
      <c r="M7" s="355"/>
      <c r="N7" s="355"/>
      <c r="O7" s="356"/>
      <c r="P7" s="348" t="s">
        <v>96</v>
      </c>
      <c r="Q7" s="349"/>
      <c r="R7" s="349"/>
      <c r="S7" s="350"/>
      <c r="T7" s="32"/>
      <c r="U7" s="392" t="s">
        <v>108</v>
      </c>
      <c r="V7" s="393"/>
      <c r="W7" s="393"/>
      <c r="X7" s="393"/>
      <c r="Y7" s="393"/>
      <c r="Z7" s="393"/>
      <c r="AA7" s="394"/>
      <c r="AB7" s="403" t="s">
        <v>96</v>
      </c>
      <c r="AC7" s="404"/>
      <c r="AD7" s="404"/>
      <c r="AE7" s="405"/>
      <c r="AS7" s="32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CH7" s="180"/>
    </row>
    <row r="8" spans="1:86" ht="34.950000000000003" customHeight="1" thickTop="1" thickBot="1" x14ac:dyDescent="0.35">
      <c r="B8" s="340" t="str">
        <f>IF($D$4&gt;360,IF($B$4="Apériodiques","Impossible - Nombre échéances limité à 360","Impossible - Durée maxi 360 mois"),IF(AND($C$4="Variables",$H$8&lt;&gt;0),"Saisir les montants d'échéances variables pour arriver à un capital restant dû de 0,00€ - Procéder à un ajustement sur la dernière échéance",IF($AD$745&lt;0,"ATTENTION: Vos saisies conduisent à des amortissements négatifs",IF(AND($B$4="Apériodiques",$C$4="Variables"),"Saisir dates variables échéances ainsi que leurs montants également variables",IF($B$4="Apériodiques","Saisir dates variables échéances",IF($C$4="Variables","Saisir montant des échéances variables","Échéances"))))))</f>
        <v>Échéances</v>
      </c>
      <c r="C8" s="341"/>
      <c r="D8" s="341"/>
      <c r="E8" s="341"/>
      <c r="F8" s="342"/>
      <c r="G8" s="34" t="s">
        <v>23</v>
      </c>
      <c r="H8" s="35">
        <f>IF($C$4="Constantes",O375,ROUND(H374,2))</f>
        <v>0</v>
      </c>
      <c r="I8" s="357"/>
      <c r="J8" s="358"/>
      <c r="K8" s="358"/>
      <c r="L8" s="358"/>
      <c r="M8" s="358"/>
      <c r="N8" s="358"/>
      <c r="O8" s="359"/>
      <c r="P8" s="351"/>
      <c r="Q8" s="352"/>
      <c r="R8" s="352"/>
      <c r="S8" s="353"/>
      <c r="T8" s="36"/>
      <c r="U8" s="395"/>
      <c r="V8" s="396"/>
      <c r="W8" s="396"/>
      <c r="X8" s="396"/>
      <c r="Y8" s="396"/>
      <c r="Z8" s="396"/>
      <c r="AA8" s="397"/>
      <c r="AB8" s="406"/>
      <c r="AC8" s="407"/>
      <c r="AD8" s="407"/>
      <c r="AE8" s="408"/>
      <c r="AS8" s="36"/>
      <c r="BY8" s="179"/>
    </row>
    <row r="9" spans="1:86" ht="94.8" thickTop="1" thickBot="1" x14ac:dyDescent="0.35">
      <c r="B9" s="37" t="s">
        <v>56</v>
      </c>
      <c r="C9" s="192" t="s">
        <v>50</v>
      </c>
      <c r="D9" s="38" t="s">
        <v>0</v>
      </c>
      <c r="E9" s="39" t="s">
        <v>4</v>
      </c>
      <c r="F9" s="40" t="s">
        <v>33</v>
      </c>
      <c r="G9" s="41" t="s">
        <v>36</v>
      </c>
      <c r="H9" s="42" t="s">
        <v>42</v>
      </c>
      <c r="I9" s="236" t="s">
        <v>0</v>
      </c>
      <c r="J9" s="43" t="s">
        <v>19</v>
      </c>
      <c r="K9" s="38" t="s">
        <v>43</v>
      </c>
      <c r="L9" s="38" t="s">
        <v>20</v>
      </c>
      <c r="M9" s="38" t="s">
        <v>21</v>
      </c>
      <c r="N9" s="267" t="s">
        <v>22</v>
      </c>
      <c r="O9" s="39" t="s">
        <v>23</v>
      </c>
      <c r="P9" s="338" t="s">
        <v>47</v>
      </c>
      <c r="Q9" s="339"/>
      <c r="R9" s="337"/>
      <c r="S9" s="237" t="s">
        <v>55</v>
      </c>
      <c r="T9" s="36"/>
      <c r="U9" s="236" t="s">
        <v>0</v>
      </c>
      <c r="V9" s="43" t="s">
        <v>19</v>
      </c>
      <c r="W9" s="241" t="s">
        <v>43</v>
      </c>
      <c r="X9" s="241" t="s">
        <v>20</v>
      </c>
      <c r="Y9" s="241" t="s">
        <v>21</v>
      </c>
      <c r="Z9" s="267" t="s">
        <v>107</v>
      </c>
      <c r="AA9" s="39" t="s">
        <v>23</v>
      </c>
      <c r="AB9" s="338" t="s">
        <v>47</v>
      </c>
      <c r="AC9" s="339"/>
      <c r="AD9" s="337"/>
      <c r="AE9" s="237" t="s">
        <v>55</v>
      </c>
      <c r="AS9" s="36"/>
      <c r="CH9" s="180"/>
    </row>
    <row r="10" spans="1:86" ht="15.6" customHeight="1" thickTop="1" thickBot="1" x14ac:dyDescent="0.35">
      <c r="B10" s="59" t="s">
        <v>34</v>
      </c>
      <c r="C10" s="285">
        <f>IF(B4&lt;&gt;"Apériodiques",0,IF(C9="Année + jours",1,IF(C9="Mois + jours",2,3)))</f>
        <v>0</v>
      </c>
      <c r="D10" s="360">
        <v>0</v>
      </c>
      <c r="E10" s="60">
        <f>H4</f>
        <v>42689</v>
      </c>
      <c r="F10" s="61"/>
      <c r="G10" s="2"/>
      <c r="H10" s="62"/>
      <c r="I10" s="235"/>
      <c r="J10" s="79"/>
      <c r="K10" s="80"/>
      <c r="L10" s="80"/>
      <c r="M10" s="80"/>
      <c r="N10" s="244"/>
      <c r="O10" s="386">
        <f>AE380</f>
        <v>200000</v>
      </c>
      <c r="P10" s="346">
        <f>E4-J4</f>
        <v>190000</v>
      </c>
      <c r="Q10" s="388">
        <v>4.4120000000000013E-2</v>
      </c>
      <c r="R10" s="389"/>
      <c r="S10" s="239">
        <f>IF($B$4="Apériodiques",$AX$380,S372)</f>
        <v>4.4095930457115184E-2</v>
      </c>
      <c r="T10" s="53"/>
      <c r="U10" s="235"/>
      <c r="V10" s="79"/>
      <c r="W10" s="80"/>
      <c r="X10" s="80"/>
      <c r="Y10" s="80"/>
      <c r="Z10" s="244"/>
      <c r="AA10" s="386">
        <f>O10</f>
        <v>200000</v>
      </c>
      <c r="AB10" s="346">
        <f>P10</f>
        <v>190000</v>
      </c>
      <c r="AC10" s="388">
        <v>4.3746129720284306E-2</v>
      </c>
      <c r="AD10" s="389"/>
      <c r="AE10" s="239">
        <f>IF($B$4="Apériodiques",$AX$380,AE372)</f>
        <v>4.4291058182716378E-2</v>
      </c>
      <c r="AS10" s="53"/>
      <c r="BY10" s="179"/>
    </row>
    <row r="11" spans="1:86" ht="15.6" customHeight="1" thickTop="1" x14ac:dyDescent="0.3">
      <c r="B11" s="81" t="str">
        <f>IF(E11="","","Échéance zéro fictive")</f>
        <v>Échéance zéro fictive</v>
      </c>
      <c r="C11" s="82"/>
      <c r="D11" s="361"/>
      <c r="E11" s="83">
        <f>IF((EDATE(E12,-1))&lt;=E10,E10,EDATE(E12,-1))</f>
        <v>42689</v>
      </c>
      <c r="F11" s="84"/>
      <c r="G11" s="3"/>
      <c r="H11" s="85"/>
      <c r="I11" s="161"/>
      <c r="J11" s="92"/>
      <c r="K11" s="93"/>
      <c r="L11" s="93"/>
      <c r="M11" s="93"/>
      <c r="N11" s="245"/>
      <c r="O11" s="387"/>
      <c r="P11" s="347"/>
      <c r="Q11" s="390"/>
      <c r="R11" s="391"/>
      <c r="S11" s="238">
        <f>P10</f>
        <v>190000</v>
      </c>
      <c r="T11" s="53"/>
      <c r="U11" s="161"/>
      <c r="V11" s="92"/>
      <c r="W11" s="93"/>
      <c r="X11" s="93"/>
      <c r="Y11" s="259"/>
      <c r="Z11" s="245"/>
      <c r="AA11" s="387"/>
      <c r="AB11" s="347"/>
      <c r="AC11" s="390"/>
      <c r="AD11" s="391"/>
      <c r="AE11" s="238">
        <f>AB10</f>
        <v>190000</v>
      </c>
      <c r="AS11" s="53"/>
      <c r="BT11" s="96"/>
      <c r="BU11" s="96"/>
      <c r="BV11" s="96"/>
      <c r="BW11" s="96"/>
      <c r="BY11" s="179"/>
    </row>
    <row r="12" spans="1:86" x14ac:dyDescent="0.3">
      <c r="A12" s="282">
        <v>1</v>
      </c>
      <c r="B12" s="97" t="s">
        <v>48</v>
      </c>
      <c r="C12" s="98"/>
      <c r="D12" s="99">
        <v>1</v>
      </c>
      <c r="E12" s="100">
        <f>I4</f>
        <v>42694</v>
      </c>
      <c r="F12" s="101">
        <f>I4</f>
        <v>42694</v>
      </c>
      <c r="G12" s="4">
        <v>500</v>
      </c>
      <c r="H12" s="102">
        <f t="shared" ref="H12:H75" si="0">AE382</f>
        <v>199083.09</v>
      </c>
      <c r="I12" s="162">
        <f t="shared" ref="I12:I75" si="1">D12</f>
        <v>1</v>
      </c>
      <c r="J12" s="115">
        <f>Z382</f>
        <v>1383.58</v>
      </c>
      <c r="K12" s="116">
        <f>AA382</f>
        <v>50</v>
      </c>
      <c r="L12" s="116">
        <f>AB382</f>
        <v>1333.58</v>
      </c>
      <c r="M12" s="116">
        <f>AC382</f>
        <v>416.67</v>
      </c>
      <c r="N12" s="268">
        <f>AD382</f>
        <v>916.90999999999985</v>
      </c>
      <c r="O12" s="116">
        <f>O10-N12</f>
        <v>199083.09</v>
      </c>
      <c r="P12" s="118">
        <f>IF($C$10&lt;&gt;0,J12,IF(Y382&gt;$D$4,0,(J12+W382+X382)))</f>
        <v>1985.58</v>
      </c>
      <c r="Q12" s="109">
        <f>IF(Y382&gt;$D$4,0,IF($B$4="Apériodiques",IF($C$10=1,(P12*((1+$Q$10)^(-K382)))*((1+$Q$10)^(-L382/C382)),IF($C$10=2,(P12*((1+$Q$10)^(-I382/12)))*((1+$Q$10)^(-J382/C382)),(P12*((1+$Q$10)^(-G382/52)))*((1+$Q$10)^(-H382/C382)))),P12*((1+$Q$10)^(-Y382/12))))</f>
        <v>1978.4489796340335</v>
      </c>
      <c r="R12" s="176">
        <f>ROUND(R13+Q12,0)</f>
        <v>190000</v>
      </c>
      <c r="S12" s="172">
        <f t="shared" ref="S12:S75" si="2">-P12</f>
        <v>-1985.58</v>
      </c>
      <c r="T12" s="53"/>
      <c r="U12" s="162">
        <f t="shared" ref="U12:AA13" si="3">I12</f>
        <v>1</v>
      </c>
      <c r="V12" s="115">
        <f>X12+W12</f>
        <v>1035.2199999999998</v>
      </c>
      <c r="W12" s="116">
        <f t="shared" si="3"/>
        <v>50</v>
      </c>
      <c r="X12" s="116">
        <f>Z12+Y12</f>
        <v>985.2199999999998</v>
      </c>
      <c r="Y12" s="116">
        <f>IF($B$4="Apériodiques",M12,ROUND((AA10*$F$4/12*P382)+(AA10*$F$4/C382*Q382),2))</f>
        <v>68.31</v>
      </c>
      <c r="Z12" s="268">
        <f t="shared" si="3"/>
        <v>916.90999999999985</v>
      </c>
      <c r="AA12" s="116">
        <f t="shared" si="3"/>
        <v>199083.09</v>
      </c>
      <c r="AB12" s="118">
        <f>IF($C$10&lt;&gt;0,V12,IF(Y382&gt;$D$4,0,(V12+W382+X382)))</f>
        <v>1637.2199999999998</v>
      </c>
      <c r="AC12" s="278">
        <f>IF(Y382&gt;$D$4,0,IF($B$4="Apériodiques",IF($C$10=1,(P12*((1+$Q$10)^(-K382)))*((1+$Q$10)^(-L382/C382)),IF($C$10=2,(P12*((1+$Q$10)^(-I382/12)))*((1+$Q$10)^(-J382/C382)),(P12*((1+$Q$10)^(-G382/52)))*((1+$Q$10)^(-H382/C382)))),AB12*((1+$AC$10)^(-Y382/12))))</f>
        <v>1631.3887687665356</v>
      </c>
      <c r="AD12" s="289">
        <f>(AD13+AC12)*((1+AC10)^(-AO382/C382))</f>
        <v>190000.00022947308</v>
      </c>
      <c r="AE12" s="172">
        <f t="shared" ref="AE12:AE75" si="4">-AB12</f>
        <v>-1637.2199999999998</v>
      </c>
      <c r="AS12" s="53"/>
      <c r="BT12" s="96"/>
      <c r="BU12" s="96"/>
      <c r="BV12" s="96"/>
      <c r="BW12" s="96"/>
      <c r="BY12" s="180"/>
    </row>
    <row r="13" spans="1:86" ht="15.6" customHeight="1" x14ac:dyDescent="0.3">
      <c r="A13" s="282">
        <v>2</v>
      </c>
      <c r="B13" s="119" t="str">
        <f>IF(A13&gt;$D$4,"",IF(AND($B$4="Mensuelles",$C$4="Constantes"),"",IF(AND($C$4="Variables",A13=$D$4,$H$8&lt;&gt;0),"Ajuster dernière échéance pour capital dû 0,00€",IF(AND(F13&lt;=F12,$B$4&lt;&gt;"Mensuelles"),"Saisir une date d'échéance valide",IF(AND(A13=$D$4,$H$8&lt;&gt;0),"Ajuster dernière échéance pour capital dû = 0,00€",IF(AND($B$4="Mensuelles",$C$4="Variables",G13=0),"Saisir Montant échéance variable",IF(AND($B$4="Apériodiques",$C$4="Constantes",F13=0),"Saisir date échéance variable",IF(AND($B$4="Apériodiques",$C$4="Variables",F13=0,G13=0),"Saisir date et montant échéance variables",IF(AND($B$4="Apériodiques",$C$4="Variables",F13&lt;&gt;0,G13=0),"Saisir montant échéance variable",IF(AND($B$4="Apériodiques",$C$4="Variables",F13=0,G13&lt;&gt;0),"Saisir date variable échéance",""))))))))))</f>
        <v/>
      </c>
      <c r="C13" s="120"/>
      <c r="D13" s="90">
        <v>2</v>
      </c>
      <c r="E13" s="121">
        <f>IF(AND(D13&gt;$D$4,$B$4="Mensuelles"),0,IF($B$4="Mensuelles",EDATE(E12,1),IF(F13&lt;&gt;0,F13,IF(D13&gt;$D$4,0,EDATE(E12,1)))))</f>
        <v>42724</v>
      </c>
      <c r="F13" s="1">
        <v>43248</v>
      </c>
      <c r="G13" s="4">
        <v>400</v>
      </c>
      <c r="H13" s="102">
        <f t="shared" si="0"/>
        <v>198164.27</v>
      </c>
      <c r="I13" s="162">
        <f t="shared" si="1"/>
        <v>2</v>
      </c>
      <c r="J13" s="124">
        <f t="shared" ref="J13:J76" si="5">IF(D13=$D$4,L13+K13,Z383)</f>
        <v>1383.58</v>
      </c>
      <c r="K13" s="125">
        <f t="shared" ref="K13:K76" si="6">AA383</f>
        <v>50</v>
      </c>
      <c r="L13" s="125">
        <f t="shared" ref="L13:L76" si="7">IF(D13=$D$4,N13+M13,AB383)</f>
        <v>1333.58</v>
      </c>
      <c r="M13" s="125">
        <f t="shared" ref="M13:M76" si="8">AC383</f>
        <v>414.76</v>
      </c>
      <c r="N13" s="269">
        <f t="shared" ref="N13:N76" si="9">IF(D13=$D$4,O12,AD383)</f>
        <v>918.81999999999994</v>
      </c>
      <c r="O13" s="125">
        <f t="shared" ref="O13:O76" si="10">O12-N13</f>
        <v>198164.27</v>
      </c>
      <c r="P13" s="118">
        <f t="shared" ref="P13:P75" si="11">IF($C$10&lt;&gt;0,J13,IF(Y383&gt;$D$4,0,(J13+W383+X383)))</f>
        <v>1385.58</v>
      </c>
      <c r="Q13" s="109">
        <f t="shared" ref="Q13:Q75" si="12">IF(Y383&gt;$D$4,0,IF($B$4="Apériodiques",IF($C$10=1,(P13*((1+$Q$10)^(-K383)))*((1+$Q$10)^(-L383/C383)),IF($C$10=2,(P13*((1+$Q$10)^(-I383/12)))*((1+$Q$10)^(-J383/C383)),(P13*((1+$Q$10)^(-G383/52)))*((1+$Q$10)^(-H383/C383)))),P13*((1+$Q$10)^(-Y383/12))))</f>
        <v>1375.6455157828857</v>
      </c>
      <c r="R13" s="95">
        <f t="shared" ref="R13:R76" si="13">R14+Q13</f>
        <v>188021.68380966893</v>
      </c>
      <c r="S13" s="172">
        <f t="shared" si="2"/>
        <v>-1385.58</v>
      </c>
      <c r="T13" s="53"/>
      <c r="U13" s="162">
        <f t="shared" si="3"/>
        <v>2</v>
      </c>
      <c r="V13" s="124">
        <f>X13+W13</f>
        <v>1383.58</v>
      </c>
      <c r="W13" s="125">
        <f t="shared" si="3"/>
        <v>50</v>
      </c>
      <c r="X13" s="125">
        <f>Z13+Y13</f>
        <v>1333.58</v>
      </c>
      <c r="Y13" s="258">
        <f t="shared" ref="Y13:Y76" si="14">IF(R13=0,0,IF($B$4="Apériodiques",M13,ROUND((AA12*$F$4/12*P383)+(AA12*$F$4/C383*Q383),2)))</f>
        <v>414.76</v>
      </c>
      <c r="Z13" s="269">
        <f t="shared" si="3"/>
        <v>918.81999999999994</v>
      </c>
      <c r="AA13" s="125">
        <f t="shared" si="3"/>
        <v>198164.27</v>
      </c>
      <c r="AB13" s="118">
        <f t="shared" ref="AB13:AB76" si="15">IF($C$10&lt;&gt;0,V13,IF(Y383&gt;$D$4,0,(V13+W383+X383)))</f>
        <v>1385.58</v>
      </c>
      <c r="AC13" s="109">
        <f>IF(Y383&gt;$D$4,0,IF($B$4="Apériodiques",IF($C$10=1,(P13*((1+$Q$10)^(-K383)))*((1+$Q$10)^(-L383/C383)),IF($C$10=2,(P13*((1+$Q$10)^(-I383/12)))*((1+$Q$10)^(-J383/C383)),(P13*((1+$Q$10)^(-G383/52)))*((1+$Q$10)^(-H383/C383)))),AB13*((1+$AC$10)^(-Y383/12))))</f>
        <v>1375.7276296569135</v>
      </c>
      <c r="AD13" s="95">
        <f t="shared" ref="AD13:AD76" si="16">AD14+AC13</f>
        <v>188479.7791465699</v>
      </c>
      <c r="AE13" s="172">
        <f t="shared" si="4"/>
        <v>-1385.58</v>
      </c>
      <c r="AS13" s="53"/>
      <c r="BT13" s="96"/>
      <c r="BU13" s="96"/>
      <c r="BV13" s="96"/>
      <c r="BW13" s="96"/>
    </row>
    <row r="14" spans="1:86" ht="15.6" customHeight="1" x14ac:dyDescent="0.3">
      <c r="A14" s="282">
        <v>3</v>
      </c>
      <c r="B14" s="119" t="str">
        <f t="shared" ref="B14:B77" si="17">IF(A14&gt;$D$4,"",IF(AND($B$4="Mensuelles",$C$4="Constantes"),"",IF(AND($C$4="Variables",A14=$D$4,$H$8&lt;&gt;0),"Ajuster dernière échéance pour capital dû 0,00€",IF(AND(F14&lt;=F13,$B$4&lt;&gt;"Mensuelles"),"Saisir une date d'échéance valide",IF(AND(A14=$D$4,$H$8&lt;&gt;0),"Ajuster dernière échéance pour capital dû = 0,00€",IF(AND($B$4="Mensuelles",$C$4="Variables",G14=0),"Saisir Montant échéance variable",IF(AND($B$4="Apériodiques",$C$4="Constantes",F14=0),"Saisir date échéance variable",IF(AND($B$4="Apériodiques",$C$4="Variables",F14=0,G14=0),"Saisir date et montant échéance variables",IF(AND($B$4="Apériodiques",$C$4="Variables",F14&lt;&gt;0,G14=0),"Saisir montant échéance variable",IF(AND($B$4="Apériodiques",$C$4="Variables",F14=0,G14&lt;&gt;0),"Saisir date variable échéance",""))))))))))</f>
        <v/>
      </c>
      <c r="C14" s="120"/>
      <c r="D14" s="82">
        <v>3</v>
      </c>
      <c r="E14" s="121">
        <f t="shared" ref="E14:E77" si="18">IF(AND(D14&gt;$D$4,$B$4="Mensuelles"),0,IF($B$4="Mensuelles",EDATE(E13,1),IF(F14&lt;&gt;0,F14,IF(D14&gt;$D$4,0,EDATE(E13,1)))))</f>
        <v>42755</v>
      </c>
      <c r="F14" s="1"/>
      <c r="G14" s="4">
        <f>G13+1</f>
        <v>401</v>
      </c>
      <c r="H14" s="102">
        <f t="shared" si="0"/>
        <v>197243.53</v>
      </c>
      <c r="I14" s="162">
        <f t="shared" si="1"/>
        <v>3</v>
      </c>
      <c r="J14" s="124">
        <f t="shared" si="5"/>
        <v>1383.58</v>
      </c>
      <c r="K14" s="125">
        <f t="shared" si="6"/>
        <v>50</v>
      </c>
      <c r="L14" s="125">
        <f t="shared" si="7"/>
        <v>1333.58</v>
      </c>
      <c r="M14" s="125">
        <f t="shared" si="8"/>
        <v>412.84</v>
      </c>
      <c r="N14" s="269">
        <f t="shared" si="9"/>
        <v>920.74</v>
      </c>
      <c r="O14" s="125">
        <f t="shared" si="10"/>
        <v>197243.53</v>
      </c>
      <c r="P14" s="118">
        <f t="shared" si="11"/>
        <v>1385.58</v>
      </c>
      <c r="Q14" s="109">
        <f t="shared" si="12"/>
        <v>1370.7050166897247</v>
      </c>
      <c r="R14" s="95">
        <f t="shared" si="13"/>
        <v>186646.03829388606</v>
      </c>
      <c r="S14" s="172">
        <f t="shared" si="2"/>
        <v>-1385.58</v>
      </c>
      <c r="T14" s="53"/>
      <c r="U14" s="162">
        <f t="shared" ref="U14:U77" si="19">I14</f>
        <v>3</v>
      </c>
      <c r="V14" s="124">
        <f t="shared" ref="V14:V77" si="20">X14+W14</f>
        <v>1383.58</v>
      </c>
      <c r="W14" s="125">
        <f t="shared" ref="W14:W77" si="21">K14</f>
        <v>50</v>
      </c>
      <c r="X14" s="125">
        <f t="shared" ref="X14:X77" si="22">Z14+Y14</f>
        <v>1333.58</v>
      </c>
      <c r="Y14" s="258">
        <f t="shared" si="14"/>
        <v>412.84</v>
      </c>
      <c r="Z14" s="269">
        <f t="shared" ref="Z14:Z77" si="23">N14</f>
        <v>920.74</v>
      </c>
      <c r="AA14" s="125">
        <f t="shared" ref="AA14:AA77" si="24">O14</f>
        <v>197243.53</v>
      </c>
      <c r="AB14" s="118">
        <f t="shared" si="15"/>
        <v>1385.58</v>
      </c>
      <c r="AC14" s="109">
        <f t="shared" ref="AC14:AC77" si="25">IF(Y384&gt;$D$4,0,IF($B$4="Apériodiques",IF($C$10=1,(P14*((1+$Q$10)^(-K384)))*((1+$Q$10)^(-L384/C384)),IF($C$10=2,(P14*((1+$Q$10)^(-I384/12)))*((1+$Q$10)^(-J384/C384)),(P14*((1+$Q$10)^(-G384/52)))*((1+$Q$10)^(-H384/C384)))),AB14*((1+$AC$10)^(-Y384/12))))</f>
        <v>1370.8277469760303</v>
      </c>
      <c r="AD14" s="95">
        <f t="shared" si="16"/>
        <v>187104.05151691299</v>
      </c>
      <c r="AE14" s="172">
        <f t="shared" si="4"/>
        <v>-1385.58</v>
      </c>
      <c r="AS14" s="53"/>
      <c r="BT14" s="96"/>
      <c r="BU14" s="96"/>
      <c r="BV14" s="96"/>
      <c r="BW14" s="96"/>
      <c r="BY14" s="180"/>
    </row>
    <row r="15" spans="1:86" ht="15.6" customHeight="1" x14ac:dyDescent="0.3">
      <c r="A15" s="282">
        <v>4</v>
      </c>
      <c r="B15" s="119" t="str">
        <f t="shared" si="17"/>
        <v/>
      </c>
      <c r="C15" s="120"/>
      <c r="D15" s="82">
        <v>4</v>
      </c>
      <c r="E15" s="121">
        <f t="shared" si="18"/>
        <v>42786</v>
      </c>
      <c r="F15" s="1"/>
      <c r="G15" s="4">
        <f t="shared" ref="G15:G78" si="26">G14+1</f>
        <v>402</v>
      </c>
      <c r="H15" s="102">
        <f t="shared" si="0"/>
        <v>196320.87</v>
      </c>
      <c r="I15" s="162">
        <f t="shared" si="1"/>
        <v>4</v>
      </c>
      <c r="J15" s="124">
        <f t="shared" si="5"/>
        <v>1383.58</v>
      </c>
      <c r="K15" s="125">
        <f t="shared" si="6"/>
        <v>50</v>
      </c>
      <c r="L15" s="125">
        <f t="shared" si="7"/>
        <v>1333.58</v>
      </c>
      <c r="M15" s="125">
        <f t="shared" si="8"/>
        <v>410.92</v>
      </c>
      <c r="N15" s="269">
        <f t="shared" si="9"/>
        <v>922.65999999999985</v>
      </c>
      <c r="O15" s="125">
        <f t="shared" si="10"/>
        <v>196320.87</v>
      </c>
      <c r="P15" s="118">
        <f t="shared" si="11"/>
        <v>1385.58</v>
      </c>
      <c r="Q15" s="109">
        <f t="shared" si="12"/>
        <v>1365.7822609257935</v>
      </c>
      <c r="R15" s="95">
        <f t="shared" si="13"/>
        <v>185275.33327719633</v>
      </c>
      <c r="S15" s="172">
        <f t="shared" si="2"/>
        <v>-1385.58</v>
      </c>
      <c r="T15" s="53"/>
      <c r="U15" s="162">
        <f t="shared" si="19"/>
        <v>4</v>
      </c>
      <c r="V15" s="124">
        <f t="shared" si="20"/>
        <v>1383.58</v>
      </c>
      <c r="W15" s="125">
        <f t="shared" si="21"/>
        <v>50</v>
      </c>
      <c r="X15" s="125">
        <f t="shared" si="22"/>
        <v>1333.58</v>
      </c>
      <c r="Y15" s="258">
        <f t="shared" si="14"/>
        <v>410.92</v>
      </c>
      <c r="Z15" s="269">
        <f t="shared" si="23"/>
        <v>922.65999999999985</v>
      </c>
      <c r="AA15" s="125">
        <f t="shared" si="24"/>
        <v>196320.87</v>
      </c>
      <c r="AB15" s="118">
        <f t="shared" si="15"/>
        <v>1385.58</v>
      </c>
      <c r="AC15" s="109">
        <f t="shared" si="25"/>
        <v>1365.9453160419673</v>
      </c>
      <c r="AD15" s="95">
        <f t="shared" si="16"/>
        <v>185733.22376993697</v>
      </c>
      <c r="AE15" s="172">
        <f t="shared" si="4"/>
        <v>-1385.58</v>
      </c>
      <c r="AS15" s="53"/>
      <c r="BT15" s="96"/>
      <c r="BU15" s="96"/>
      <c r="BV15" s="96"/>
      <c r="BW15" s="96"/>
    </row>
    <row r="16" spans="1:86" ht="15.6" customHeight="1" x14ac:dyDescent="0.3">
      <c r="A16" s="282">
        <v>5</v>
      </c>
      <c r="B16" s="119" t="str">
        <f t="shared" si="17"/>
        <v/>
      </c>
      <c r="C16" s="120"/>
      <c r="D16" s="82">
        <v>5</v>
      </c>
      <c r="E16" s="121">
        <f t="shared" si="18"/>
        <v>42814</v>
      </c>
      <c r="F16" s="1"/>
      <c r="G16" s="4">
        <f t="shared" si="26"/>
        <v>403</v>
      </c>
      <c r="H16" s="102">
        <f t="shared" si="0"/>
        <v>195396.29</v>
      </c>
      <c r="I16" s="162">
        <f t="shared" si="1"/>
        <v>5</v>
      </c>
      <c r="J16" s="124">
        <f t="shared" si="5"/>
        <v>1383.58</v>
      </c>
      <c r="K16" s="125">
        <f t="shared" si="6"/>
        <v>50</v>
      </c>
      <c r="L16" s="125">
        <f t="shared" si="7"/>
        <v>1333.58</v>
      </c>
      <c r="M16" s="125">
        <f t="shared" si="8"/>
        <v>409</v>
      </c>
      <c r="N16" s="269">
        <f t="shared" si="9"/>
        <v>924.57999999999993</v>
      </c>
      <c r="O16" s="125">
        <f t="shared" si="10"/>
        <v>195396.29</v>
      </c>
      <c r="P16" s="118">
        <f t="shared" si="11"/>
        <v>1385.58</v>
      </c>
      <c r="Q16" s="109">
        <f t="shared" si="12"/>
        <v>1360.8771847676244</v>
      </c>
      <c r="R16" s="95">
        <f t="shared" si="13"/>
        <v>183909.55101627053</v>
      </c>
      <c r="S16" s="172">
        <f t="shared" si="2"/>
        <v>-1385.58</v>
      </c>
      <c r="T16" s="53"/>
      <c r="U16" s="162">
        <f t="shared" si="19"/>
        <v>5</v>
      </c>
      <c r="V16" s="124">
        <f t="shared" si="20"/>
        <v>1383.58</v>
      </c>
      <c r="W16" s="125">
        <f t="shared" si="21"/>
        <v>50</v>
      </c>
      <c r="X16" s="125">
        <f t="shared" si="22"/>
        <v>1333.58</v>
      </c>
      <c r="Y16" s="258">
        <f t="shared" si="14"/>
        <v>409</v>
      </c>
      <c r="Z16" s="269">
        <f t="shared" si="23"/>
        <v>924.57999999999993</v>
      </c>
      <c r="AA16" s="125">
        <f t="shared" si="24"/>
        <v>195396.29</v>
      </c>
      <c r="AB16" s="118">
        <f t="shared" si="15"/>
        <v>1385.58</v>
      </c>
      <c r="AC16" s="109">
        <f t="shared" si="25"/>
        <v>1361.0802746974271</v>
      </c>
      <c r="AD16" s="95">
        <f t="shared" si="16"/>
        <v>184367.27845389501</v>
      </c>
      <c r="AE16" s="172">
        <f t="shared" si="4"/>
        <v>-1385.58</v>
      </c>
      <c r="AS16" s="53"/>
      <c r="BT16" s="96"/>
      <c r="BU16" s="96"/>
      <c r="BV16" s="96"/>
      <c r="BW16" s="96"/>
      <c r="BY16" s="180"/>
    </row>
    <row r="17" spans="1:86" ht="15.6" customHeight="1" x14ac:dyDescent="0.3">
      <c r="A17" s="282">
        <v>6</v>
      </c>
      <c r="B17" s="119" t="str">
        <f t="shared" si="17"/>
        <v/>
      </c>
      <c r="C17" s="120"/>
      <c r="D17" s="82">
        <v>6</v>
      </c>
      <c r="E17" s="121">
        <f t="shared" si="18"/>
        <v>42845</v>
      </c>
      <c r="F17" s="1"/>
      <c r="G17" s="4">
        <f t="shared" si="26"/>
        <v>404</v>
      </c>
      <c r="H17" s="102">
        <f t="shared" si="0"/>
        <v>194469.79</v>
      </c>
      <c r="I17" s="162">
        <f t="shared" si="1"/>
        <v>6</v>
      </c>
      <c r="J17" s="124">
        <f t="shared" si="5"/>
        <v>1383.58</v>
      </c>
      <c r="K17" s="125">
        <f t="shared" si="6"/>
        <v>50</v>
      </c>
      <c r="L17" s="125">
        <f t="shared" si="7"/>
        <v>1333.58</v>
      </c>
      <c r="M17" s="125">
        <f t="shared" si="8"/>
        <v>407.08</v>
      </c>
      <c r="N17" s="269">
        <f t="shared" si="9"/>
        <v>926.5</v>
      </c>
      <c r="O17" s="125">
        <f t="shared" si="10"/>
        <v>194469.79</v>
      </c>
      <c r="P17" s="118">
        <f t="shared" si="11"/>
        <v>1385.58</v>
      </c>
      <c r="Q17" s="109">
        <f t="shared" si="12"/>
        <v>1355.9897247206072</v>
      </c>
      <c r="R17" s="95">
        <f t="shared" si="13"/>
        <v>182548.67383150291</v>
      </c>
      <c r="S17" s="172">
        <f t="shared" si="2"/>
        <v>-1385.58</v>
      </c>
      <c r="T17" s="53"/>
      <c r="U17" s="162">
        <f t="shared" si="19"/>
        <v>6</v>
      </c>
      <c r="V17" s="124">
        <f t="shared" si="20"/>
        <v>1383.58</v>
      </c>
      <c r="W17" s="125">
        <f t="shared" si="21"/>
        <v>50</v>
      </c>
      <c r="X17" s="125">
        <f t="shared" si="22"/>
        <v>1333.58</v>
      </c>
      <c r="Y17" s="258">
        <f t="shared" si="14"/>
        <v>407.08</v>
      </c>
      <c r="Z17" s="269">
        <f t="shared" si="23"/>
        <v>926.5</v>
      </c>
      <c r="AA17" s="125">
        <f t="shared" si="24"/>
        <v>194469.79</v>
      </c>
      <c r="AB17" s="118">
        <f t="shared" si="15"/>
        <v>1385.58</v>
      </c>
      <c r="AC17" s="109">
        <f t="shared" si="25"/>
        <v>1356.2325610064952</v>
      </c>
      <c r="AD17" s="95">
        <f t="shared" si="16"/>
        <v>183006.19817919758</v>
      </c>
      <c r="AE17" s="172">
        <f t="shared" si="4"/>
        <v>-1385.58</v>
      </c>
      <c r="AS17" s="53"/>
      <c r="BT17" s="96"/>
      <c r="BU17" s="96"/>
      <c r="BV17" s="96"/>
      <c r="BW17" s="96"/>
      <c r="BY17" s="180"/>
    </row>
    <row r="18" spans="1:86" ht="15.6" customHeight="1" x14ac:dyDescent="0.3">
      <c r="A18" s="282">
        <v>7</v>
      </c>
      <c r="B18" s="119" t="str">
        <f t="shared" si="17"/>
        <v/>
      </c>
      <c r="C18" s="120"/>
      <c r="D18" s="82">
        <v>7</v>
      </c>
      <c r="E18" s="121">
        <f t="shared" si="18"/>
        <v>42875</v>
      </c>
      <c r="F18" s="1"/>
      <c r="G18" s="4">
        <f t="shared" si="26"/>
        <v>405</v>
      </c>
      <c r="H18" s="102">
        <f t="shared" si="0"/>
        <v>193541.36000000002</v>
      </c>
      <c r="I18" s="162">
        <f t="shared" si="1"/>
        <v>7</v>
      </c>
      <c r="J18" s="124">
        <f t="shared" si="5"/>
        <v>1383.58</v>
      </c>
      <c r="K18" s="125">
        <f t="shared" si="6"/>
        <v>50</v>
      </c>
      <c r="L18" s="125">
        <f t="shared" si="7"/>
        <v>1333.58</v>
      </c>
      <c r="M18" s="125">
        <f t="shared" si="8"/>
        <v>405.15</v>
      </c>
      <c r="N18" s="269">
        <f t="shared" si="9"/>
        <v>928.43</v>
      </c>
      <c r="O18" s="125">
        <f t="shared" si="10"/>
        <v>193541.36000000002</v>
      </c>
      <c r="P18" s="118">
        <f t="shared" si="11"/>
        <v>1385.58</v>
      </c>
      <c r="Q18" s="109">
        <f t="shared" si="12"/>
        <v>1351.1198175181657</v>
      </c>
      <c r="R18" s="95">
        <f t="shared" si="13"/>
        <v>181192.68410678231</v>
      </c>
      <c r="S18" s="172">
        <f t="shared" si="2"/>
        <v>-1385.58</v>
      </c>
      <c r="T18" s="53"/>
      <c r="U18" s="162">
        <f t="shared" si="19"/>
        <v>7</v>
      </c>
      <c r="V18" s="124">
        <f t="shared" si="20"/>
        <v>1383.58</v>
      </c>
      <c r="W18" s="125">
        <f t="shared" si="21"/>
        <v>50</v>
      </c>
      <c r="X18" s="125">
        <f t="shared" si="22"/>
        <v>1333.58</v>
      </c>
      <c r="Y18" s="258">
        <f t="shared" si="14"/>
        <v>405.15</v>
      </c>
      <c r="Z18" s="269">
        <f t="shared" si="23"/>
        <v>928.43</v>
      </c>
      <c r="AA18" s="125">
        <f t="shared" si="24"/>
        <v>193541.36000000002</v>
      </c>
      <c r="AB18" s="118">
        <f t="shared" si="15"/>
        <v>1385.58</v>
      </c>
      <c r="AC18" s="109">
        <f t="shared" si="25"/>
        <v>1351.4021132538519</v>
      </c>
      <c r="AD18" s="95">
        <f t="shared" si="16"/>
        <v>181649.96561819108</v>
      </c>
      <c r="AE18" s="172">
        <f t="shared" si="4"/>
        <v>-1385.58</v>
      </c>
      <c r="AS18" s="53"/>
      <c r="BT18" s="96"/>
      <c r="BU18" s="96"/>
      <c r="BV18" s="96"/>
      <c r="BW18" s="96"/>
      <c r="CH18" s="180"/>
    </row>
    <row r="19" spans="1:86" ht="15.6" customHeight="1" x14ac:dyDescent="0.3">
      <c r="A19" s="282">
        <v>8</v>
      </c>
      <c r="B19" s="119" t="str">
        <f t="shared" si="17"/>
        <v/>
      </c>
      <c r="C19" s="120"/>
      <c r="D19" s="82">
        <v>8</v>
      </c>
      <c r="E19" s="121">
        <f t="shared" si="18"/>
        <v>42906</v>
      </c>
      <c r="F19" s="1"/>
      <c r="G19" s="4">
        <f t="shared" si="26"/>
        <v>406</v>
      </c>
      <c r="H19" s="102">
        <f t="shared" si="0"/>
        <v>192610.99000000002</v>
      </c>
      <c r="I19" s="162">
        <f t="shared" si="1"/>
        <v>8</v>
      </c>
      <c r="J19" s="124">
        <f t="shared" si="5"/>
        <v>1383.58</v>
      </c>
      <c r="K19" s="125">
        <f t="shared" si="6"/>
        <v>50</v>
      </c>
      <c r="L19" s="125">
        <f t="shared" si="7"/>
        <v>1333.58</v>
      </c>
      <c r="M19" s="125">
        <f t="shared" si="8"/>
        <v>403.21</v>
      </c>
      <c r="N19" s="269">
        <f t="shared" si="9"/>
        <v>930.36999999999989</v>
      </c>
      <c r="O19" s="125">
        <f t="shared" si="10"/>
        <v>192610.99000000002</v>
      </c>
      <c r="P19" s="118">
        <f t="shared" si="11"/>
        <v>1385.58</v>
      </c>
      <c r="Q19" s="109">
        <f t="shared" si="12"/>
        <v>1346.2674001209405</v>
      </c>
      <c r="R19" s="95">
        <f t="shared" si="13"/>
        <v>179841.56428926415</v>
      </c>
      <c r="S19" s="172">
        <f t="shared" si="2"/>
        <v>-1385.58</v>
      </c>
      <c r="T19" s="53"/>
      <c r="U19" s="162">
        <f t="shared" si="19"/>
        <v>8</v>
      </c>
      <c r="V19" s="124">
        <f t="shared" si="20"/>
        <v>1383.58</v>
      </c>
      <c r="W19" s="125">
        <f t="shared" si="21"/>
        <v>50</v>
      </c>
      <c r="X19" s="125">
        <f t="shared" si="22"/>
        <v>1333.58</v>
      </c>
      <c r="Y19" s="258">
        <f t="shared" si="14"/>
        <v>403.21</v>
      </c>
      <c r="Z19" s="269">
        <f t="shared" si="23"/>
        <v>930.36999999999989</v>
      </c>
      <c r="AA19" s="125">
        <f t="shared" si="24"/>
        <v>192610.99000000002</v>
      </c>
      <c r="AB19" s="118">
        <f t="shared" si="15"/>
        <v>1385.58</v>
      </c>
      <c r="AC19" s="109">
        <f t="shared" si="25"/>
        <v>1346.5888699439877</v>
      </c>
      <c r="AD19" s="95">
        <f t="shared" si="16"/>
        <v>180298.56350493722</v>
      </c>
      <c r="AE19" s="172">
        <f t="shared" si="4"/>
        <v>-1385.58</v>
      </c>
      <c r="AS19" s="53"/>
      <c r="BT19" s="96"/>
      <c r="BU19" s="96"/>
      <c r="BV19" s="96"/>
      <c r="BW19" s="96"/>
      <c r="BY19" s="180"/>
      <c r="CC19" s="53"/>
      <c r="CD19" s="53"/>
      <c r="CE19" s="53"/>
      <c r="CF19" s="53"/>
      <c r="CH19" s="181"/>
    </row>
    <row r="20" spans="1:86" s="182" customFormat="1" ht="15.6" customHeight="1" x14ac:dyDescent="0.3">
      <c r="A20" s="282">
        <v>9</v>
      </c>
      <c r="B20" s="119" t="str">
        <f t="shared" si="17"/>
        <v/>
      </c>
      <c r="C20" s="120"/>
      <c r="D20" s="126">
        <v>9</v>
      </c>
      <c r="E20" s="121">
        <f t="shared" si="18"/>
        <v>42936</v>
      </c>
      <c r="F20" s="1"/>
      <c r="G20" s="4">
        <f t="shared" si="26"/>
        <v>407</v>
      </c>
      <c r="H20" s="102">
        <f t="shared" si="0"/>
        <v>191678.68000000002</v>
      </c>
      <c r="I20" s="162">
        <f t="shared" si="1"/>
        <v>9</v>
      </c>
      <c r="J20" s="124">
        <f t="shared" si="5"/>
        <v>1383.58</v>
      </c>
      <c r="K20" s="125">
        <f t="shared" si="6"/>
        <v>50</v>
      </c>
      <c r="L20" s="125">
        <f t="shared" si="7"/>
        <v>1333.58</v>
      </c>
      <c r="M20" s="125">
        <f t="shared" si="8"/>
        <v>401.27</v>
      </c>
      <c r="N20" s="269">
        <f t="shared" si="9"/>
        <v>932.31</v>
      </c>
      <c r="O20" s="125">
        <f t="shared" si="10"/>
        <v>191678.68000000002</v>
      </c>
      <c r="P20" s="118">
        <f t="shared" si="11"/>
        <v>1385.58</v>
      </c>
      <c r="Q20" s="109">
        <f t="shared" si="12"/>
        <v>1341.4324097159713</v>
      </c>
      <c r="R20" s="95">
        <f t="shared" si="13"/>
        <v>178495.29688914321</v>
      </c>
      <c r="S20" s="172">
        <f t="shared" si="2"/>
        <v>-1385.58</v>
      </c>
      <c r="T20" s="53"/>
      <c r="U20" s="162">
        <f t="shared" si="19"/>
        <v>9</v>
      </c>
      <c r="V20" s="124">
        <f t="shared" si="20"/>
        <v>1383.58</v>
      </c>
      <c r="W20" s="125">
        <f t="shared" si="21"/>
        <v>50</v>
      </c>
      <c r="X20" s="125">
        <f t="shared" si="22"/>
        <v>1333.58</v>
      </c>
      <c r="Y20" s="258">
        <f t="shared" si="14"/>
        <v>401.27</v>
      </c>
      <c r="Z20" s="269">
        <f t="shared" si="23"/>
        <v>932.31</v>
      </c>
      <c r="AA20" s="125">
        <f t="shared" si="24"/>
        <v>191678.68000000002</v>
      </c>
      <c r="AB20" s="118">
        <f t="shared" si="15"/>
        <v>1385.58</v>
      </c>
      <c r="AC20" s="109">
        <f t="shared" si="25"/>
        <v>1341.7927698004194</v>
      </c>
      <c r="AD20" s="95">
        <f t="shared" si="16"/>
        <v>178951.97463499324</v>
      </c>
      <c r="AE20" s="172">
        <f t="shared" si="4"/>
        <v>-1385.58</v>
      </c>
      <c r="AS20" s="53"/>
      <c r="BT20" s="96"/>
      <c r="BU20" s="96"/>
      <c r="BV20" s="96"/>
      <c r="BW20" s="96"/>
      <c r="BY20" s="21"/>
      <c r="BZ20" s="53"/>
      <c r="CA20" s="53"/>
      <c r="CB20" s="53"/>
      <c r="CC20" s="183"/>
      <c r="CD20" s="183"/>
      <c r="CE20" s="183"/>
      <c r="CF20" s="183"/>
      <c r="CH20" s="180"/>
    </row>
    <row r="21" spans="1:86" ht="15.6" customHeight="1" x14ac:dyDescent="0.3">
      <c r="A21" s="282">
        <v>10</v>
      </c>
      <c r="B21" s="119" t="str">
        <f t="shared" si="17"/>
        <v/>
      </c>
      <c r="C21" s="120"/>
      <c r="D21" s="82">
        <v>10</v>
      </c>
      <c r="E21" s="121">
        <f t="shared" si="18"/>
        <v>42967</v>
      </c>
      <c r="F21" s="1"/>
      <c r="G21" s="4">
        <f t="shared" si="26"/>
        <v>408</v>
      </c>
      <c r="H21" s="102">
        <f t="shared" si="0"/>
        <v>190744.43000000002</v>
      </c>
      <c r="I21" s="162">
        <f t="shared" si="1"/>
        <v>10</v>
      </c>
      <c r="J21" s="124">
        <f t="shared" si="5"/>
        <v>1383.58</v>
      </c>
      <c r="K21" s="125">
        <f t="shared" si="6"/>
        <v>50</v>
      </c>
      <c r="L21" s="125">
        <f t="shared" si="7"/>
        <v>1333.58</v>
      </c>
      <c r="M21" s="125">
        <f t="shared" si="8"/>
        <v>399.33</v>
      </c>
      <c r="N21" s="269">
        <f t="shared" si="9"/>
        <v>934.25</v>
      </c>
      <c r="O21" s="125">
        <f t="shared" si="10"/>
        <v>190744.43000000002</v>
      </c>
      <c r="P21" s="118">
        <f t="shared" si="11"/>
        <v>1385.58</v>
      </c>
      <c r="Q21" s="109">
        <f t="shared" si="12"/>
        <v>1336.6147837158846</v>
      </c>
      <c r="R21" s="95">
        <f t="shared" si="13"/>
        <v>177153.86447942723</v>
      </c>
      <c r="S21" s="172">
        <f t="shared" si="2"/>
        <v>-1385.58</v>
      </c>
      <c r="T21" s="53"/>
      <c r="U21" s="162">
        <f t="shared" si="19"/>
        <v>10</v>
      </c>
      <c r="V21" s="124">
        <f t="shared" si="20"/>
        <v>1383.58</v>
      </c>
      <c r="W21" s="125">
        <f t="shared" si="21"/>
        <v>50</v>
      </c>
      <c r="X21" s="125">
        <f t="shared" si="22"/>
        <v>1333.58</v>
      </c>
      <c r="Y21" s="258">
        <f t="shared" si="14"/>
        <v>399.33</v>
      </c>
      <c r="Z21" s="269">
        <f t="shared" si="23"/>
        <v>934.25</v>
      </c>
      <c r="AA21" s="125">
        <f t="shared" si="24"/>
        <v>190744.43000000002</v>
      </c>
      <c r="AB21" s="118">
        <f t="shared" si="15"/>
        <v>1385.58</v>
      </c>
      <c r="AC21" s="109">
        <f t="shared" si="25"/>
        <v>1337.0137517649098</v>
      </c>
      <c r="AD21" s="95">
        <f t="shared" si="16"/>
        <v>177610.18186519283</v>
      </c>
      <c r="AE21" s="172">
        <f t="shared" si="4"/>
        <v>-1385.58</v>
      </c>
      <c r="AF21" s="22"/>
      <c r="AS21" s="53"/>
      <c r="BT21" s="96"/>
      <c r="BU21" s="96"/>
      <c r="BV21" s="96"/>
      <c r="BW21" s="96"/>
      <c r="BY21" s="184"/>
      <c r="BZ21" s="183"/>
      <c r="CA21" s="183"/>
      <c r="CB21" s="183"/>
      <c r="CC21" s="53"/>
      <c r="CD21" s="53"/>
      <c r="CE21" s="53"/>
      <c r="CF21" s="53"/>
      <c r="CH21" s="181"/>
    </row>
    <row r="22" spans="1:86" ht="15.6" customHeight="1" x14ac:dyDescent="0.3">
      <c r="A22" s="282">
        <v>11</v>
      </c>
      <c r="B22" s="119" t="str">
        <f t="shared" si="17"/>
        <v/>
      </c>
      <c r="C22" s="120"/>
      <c r="D22" s="82">
        <v>11</v>
      </c>
      <c r="E22" s="121">
        <f t="shared" si="18"/>
        <v>42998</v>
      </c>
      <c r="F22" s="1"/>
      <c r="G22" s="4">
        <f t="shared" si="26"/>
        <v>409</v>
      </c>
      <c r="H22" s="102">
        <f t="shared" si="0"/>
        <v>189808.23</v>
      </c>
      <c r="I22" s="162">
        <f t="shared" si="1"/>
        <v>11</v>
      </c>
      <c r="J22" s="124">
        <f t="shared" si="5"/>
        <v>1383.58</v>
      </c>
      <c r="K22" s="125">
        <f t="shared" si="6"/>
        <v>50</v>
      </c>
      <c r="L22" s="125">
        <f t="shared" si="7"/>
        <v>1333.58</v>
      </c>
      <c r="M22" s="125">
        <f t="shared" si="8"/>
        <v>397.38</v>
      </c>
      <c r="N22" s="269">
        <f t="shared" si="9"/>
        <v>936.19999999999993</v>
      </c>
      <c r="O22" s="125">
        <f t="shared" si="10"/>
        <v>189808.23</v>
      </c>
      <c r="P22" s="118">
        <f t="shared" si="11"/>
        <v>1385.58</v>
      </c>
      <c r="Q22" s="109">
        <f t="shared" si="12"/>
        <v>1331.8144597580842</v>
      </c>
      <c r="R22" s="95">
        <f t="shared" si="13"/>
        <v>175817.24969571133</v>
      </c>
      <c r="S22" s="172">
        <f t="shared" si="2"/>
        <v>-1385.58</v>
      </c>
      <c r="T22" s="53"/>
      <c r="U22" s="162">
        <f t="shared" si="19"/>
        <v>11</v>
      </c>
      <c r="V22" s="124">
        <f t="shared" si="20"/>
        <v>1383.58</v>
      </c>
      <c r="W22" s="125">
        <f t="shared" si="21"/>
        <v>50</v>
      </c>
      <c r="X22" s="125">
        <f t="shared" si="22"/>
        <v>1333.58</v>
      </c>
      <c r="Y22" s="258">
        <f t="shared" si="14"/>
        <v>397.38</v>
      </c>
      <c r="Z22" s="269">
        <f t="shared" si="23"/>
        <v>936.19999999999993</v>
      </c>
      <c r="AA22" s="125">
        <f t="shared" si="24"/>
        <v>189808.23</v>
      </c>
      <c r="AB22" s="118">
        <f t="shared" si="15"/>
        <v>1385.58</v>
      </c>
      <c r="AC22" s="109">
        <f t="shared" si="25"/>
        <v>1332.2517549966913</v>
      </c>
      <c r="AD22" s="95">
        <f t="shared" si="16"/>
        <v>176273.16811342794</v>
      </c>
      <c r="AE22" s="172">
        <f t="shared" si="4"/>
        <v>-1385.58</v>
      </c>
      <c r="AS22" s="53"/>
      <c r="BT22" s="96"/>
      <c r="BU22" s="96"/>
      <c r="BV22" s="96"/>
      <c r="BW22" s="96"/>
      <c r="BY22" s="185"/>
      <c r="BZ22" s="53"/>
      <c r="CA22" s="53"/>
      <c r="CB22" s="53"/>
      <c r="CC22" s="53"/>
      <c r="CD22" s="53"/>
      <c r="CE22" s="53"/>
      <c r="CF22" s="53"/>
      <c r="CH22" s="180"/>
    </row>
    <row r="23" spans="1:86" ht="15.6" customHeight="1" x14ac:dyDescent="0.3">
      <c r="A23" s="282">
        <v>12</v>
      </c>
      <c r="B23" s="119" t="str">
        <f t="shared" si="17"/>
        <v/>
      </c>
      <c r="C23" s="120"/>
      <c r="D23" s="82">
        <v>12</v>
      </c>
      <c r="E23" s="121">
        <f t="shared" si="18"/>
        <v>43028</v>
      </c>
      <c r="F23" s="1"/>
      <c r="G23" s="4">
        <f t="shared" si="26"/>
        <v>410</v>
      </c>
      <c r="H23" s="102">
        <f t="shared" si="0"/>
        <v>188870.08000000002</v>
      </c>
      <c r="I23" s="162">
        <f t="shared" si="1"/>
        <v>12</v>
      </c>
      <c r="J23" s="124">
        <f t="shared" si="5"/>
        <v>1383.58</v>
      </c>
      <c r="K23" s="125">
        <f t="shared" si="6"/>
        <v>50</v>
      </c>
      <c r="L23" s="125">
        <f t="shared" si="7"/>
        <v>1333.58</v>
      </c>
      <c r="M23" s="125">
        <f t="shared" si="8"/>
        <v>395.43</v>
      </c>
      <c r="N23" s="269">
        <f t="shared" si="9"/>
        <v>938.14999999999986</v>
      </c>
      <c r="O23" s="125">
        <f t="shared" si="10"/>
        <v>188870.08000000002</v>
      </c>
      <c r="P23" s="118">
        <f t="shared" si="11"/>
        <v>1385.58</v>
      </c>
      <c r="Q23" s="109">
        <f t="shared" si="12"/>
        <v>1327.0313757039421</v>
      </c>
      <c r="R23" s="95">
        <f t="shared" si="13"/>
        <v>174485.43523595325</v>
      </c>
      <c r="S23" s="172">
        <f t="shared" si="2"/>
        <v>-1385.58</v>
      </c>
      <c r="T23" s="53"/>
      <c r="U23" s="162">
        <f t="shared" si="19"/>
        <v>12</v>
      </c>
      <c r="V23" s="124">
        <f t="shared" si="20"/>
        <v>1383.58</v>
      </c>
      <c r="W23" s="125">
        <f t="shared" si="21"/>
        <v>50</v>
      </c>
      <c r="X23" s="125">
        <f t="shared" si="22"/>
        <v>1333.58</v>
      </c>
      <c r="Y23" s="258">
        <f t="shared" si="14"/>
        <v>395.43</v>
      </c>
      <c r="Z23" s="269">
        <f t="shared" si="23"/>
        <v>938.14999999999986</v>
      </c>
      <c r="AA23" s="125">
        <f t="shared" si="24"/>
        <v>188870.08000000002</v>
      </c>
      <c r="AB23" s="118">
        <f t="shared" si="15"/>
        <v>1385.58</v>
      </c>
      <c r="AC23" s="109">
        <f t="shared" si="25"/>
        <v>1327.5067188716898</v>
      </c>
      <c r="AD23" s="95">
        <f t="shared" si="16"/>
        <v>174940.91635843125</v>
      </c>
      <c r="AE23" s="172">
        <f t="shared" si="4"/>
        <v>-1385.58</v>
      </c>
      <c r="AS23" s="53"/>
      <c r="BT23" s="96"/>
      <c r="BU23" s="96"/>
      <c r="BV23" s="96"/>
      <c r="BW23" s="96"/>
      <c r="BY23" s="184"/>
      <c r="BZ23" s="53"/>
      <c r="CA23" s="53"/>
      <c r="CB23" s="53"/>
      <c r="CC23" s="53"/>
      <c r="CD23" s="53"/>
      <c r="CE23" s="53"/>
      <c r="CF23" s="53"/>
      <c r="CH23" s="180"/>
    </row>
    <row r="24" spans="1:86" ht="15.6" customHeight="1" x14ac:dyDescent="0.3">
      <c r="A24" s="282">
        <v>13</v>
      </c>
      <c r="B24" s="119" t="str">
        <f t="shared" si="17"/>
        <v/>
      </c>
      <c r="C24" s="120"/>
      <c r="D24" s="82">
        <v>13</v>
      </c>
      <c r="E24" s="121">
        <f t="shared" si="18"/>
        <v>43059</v>
      </c>
      <c r="F24" s="1"/>
      <c r="G24" s="4">
        <f t="shared" si="26"/>
        <v>411</v>
      </c>
      <c r="H24" s="102">
        <f t="shared" si="0"/>
        <v>187929.98</v>
      </c>
      <c r="I24" s="162">
        <f t="shared" si="1"/>
        <v>13</v>
      </c>
      <c r="J24" s="124">
        <f t="shared" si="5"/>
        <v>1383.58</v>
      </c>
      <c r="K24" s="125">
        <f t="shared" si="6"/>
        <v>50</v>
      </c>
      <c r="L24" s="125">
        <f t="shared" si="7"/>
        <v>1333.58</v>
      </c>
      <c r="M24" s="125">
        <f t="shared" si="8"/>
        <v>393.48</v>
      </c>
      <c r="N24" s="269">
        <f t="shared" si="9"/>
        <v>940.09999999999991</v>
      </c>
      <c r="O24" s="125">
        <f t="shared" si="10"/>
        <v>187929.98</v>
      </c>
      <c r="P24" s="118">
        <f t="shared" si="11"/>
        <v>1985.58</v>
      </c>
      <c r="Q24" s="109">
        <f t="shared" si="12"/>
        <v>1894.848273794232</v>
      </c>
      <c r="R24" s="95">
        <f t="shared" si="13"/>
        <v>173158.40386024929</v>
      </c>
      <c r="S24" s="172">
        <f t="shared" si="2"/>
        <v>-1985.58</v>
      </c>
      <c r="T24" s="53"/>
      <c r="U24" s="162">
        <f t="shared" si="19"/>
        <v>13</v>
      </c>
      <c r="V24" s="124">
        <f t="shared" si="20"/>
        <v>1383.58</v>
      </c>
      <c r="W24" s="125">
        <f t="shared" si="21"/>
        <v>50</v>
      </c>
      <c r="X24" s="125">
        <f t="shared" si="22"/>
        <v>1333.58</v>
      </c>
      <c r="Y24" s="258">
        <f t="shared" si="14"/>
        <v>393.48</v>
      </c>
      <c r="Z24" s="269">
        <f t="shared" si="23"/>
        <v>940.09999999999991</v>
      </c>
      <c r="AA24" s="125">
        <f t="shared" si="24"/>
        <v>187929.98</v>
      </c>
      <c r="AB24" s="118">
        <f t="shared" si="15"/>
        <v>1985.58</v>
      </c>
      <c r="AC24" s="109">
        <f t="shared" si="25"/>
        <v>1895.583581458244</v>
      </c>
      <c r="AD24" s="95">
        <f t="shared" si="16"/>
        <v>173613.40963955957</v>
      </c>
      <c r="AE24" s="172">
        <f t="shared" si="4"/>
        <v>-1985.58</v>
      </c>
      <c r="AS24" s="53"/>
      <c r="BT24" s="96"/>
      <c r="BU24" s="96"/>
      <c r="BV24" s="96"/>
      <c r="BW24" s="96"/>
      <c r="BZ24" s="53"/>
      <c r="CA24" s="53"/>
      <c r="CB24" s="53"/>
      <c r="CC24" s="53"/>
      <c r="CD24" s="53"/>
      <c r="CE24" s="53"/>
      <c r="CF24" s="53"/>
      <c r="CH24" s="180"/>
    </row>
    <row r="25" spans="1:86" ht="15.6" customHeight="1" x14ac:dyDescent="0.3">
      <c r="A25" s="282">
        <v>14</v>
      </c>
      <c r="B25" s="119" t="str">
        <f t="shared" si="17"/>
        <v/>
      </c>
      <c r="C25" s="120"/>
      <c r="D25" s="82">
        <v>14</v>
      </c>
      <c r="E25" s="121">
        <f t="shared" si="18"/>
        <v>43089</v>
      </c>
      <c r="F25" s="1"/>
      <c r="G25" s="4">
        <f t="shared" si="26"/>
        <v>412</v>
      </c>
      <c r="H25" s="102">
        <f t="shared" si="0"/>
        <v>186987.92</v>
      </c>
      <c r="I25" s="162">
        <f t="shared" si="1"/>
        <v>14</v>
      </c>
      <c r="J25" s="124">
        <f t="shared" si="5"/>
        <v>1383.58</v>
      </c>
      <c r="K25" s="125">
        <f t="shared" si="6"/>
        <v>50</v>
      </c>
      <c r="L25" s="125">
        <f t="shared" si="7"/>
        <v>1333.58</v>
      </c>
      <c r="M25" s="125">
        <f t="shared" si="8"/>
        <v>391.52</v>
      </c>
      <c r="N25" s="269">
        <f t="shared" si="9"/>
        <v>942.06</v>
      </c>
      <c r="O25" s="125">
        <f t="shared" si="10"/>
        <v>186987.92</v>
      </c>
      <c r="P25" s="118">
        <f t="shared" si="11"/>
        <v>1385.58</v>
      </c>
      <c r="Q25" s="109">
        <f t="shared" si="12"/>
        <v>1317.5166798671471</v>
      </c>
      <c r="R25" s="95">
        <f t="shared" si="13"/>
        <v>171263.55558645507</v>
      </c>
      <c r="S25" s="172">
        <f t="shared" si="2"/>
        <v>-1385.58</v>
      </c>
      <c r="T25" s="53"/>
      <c r="U25" s="162">
        <f t="shared" si="19"/>
        <v>14</v>
      </c>
      <c r="V25" s="124">
        <f t="shared" si="20"/>
        <v>1383.58</v>
      </c>
      <c r="W25" s="125">
        <f t="shared" si="21"/>
        <v>50</v>
      </c>
      <c r="X25" s="125">
        <f t="shared" si="22"/>
        <v>1333.58</v>
      </c>
      <c r="Y25" s="258">
        <f t="shared" si="14"/>
        <v>391.52</v>
      </c>
      <c r="Z25" s="269">
        <f t="shared" si="23"/>
        <v>942.06</v>
      </c>
      <c r="AA25" s="125">
        <f t="shared" si="24"/>
        <v>186987.92</v>
      </c>
      <c r="AB25" s="118">
        <f t="shared" si="15"/>
        <v>1385.58</v>
      </c>
      <c r="AC25" s="109">
        <f t="shared" si="25"/>
        <v>1318.0672871338909</v>
      </c>
      <c r="AD25" s="95">
        <f t="shared" si="16"/>
        <v>171717.82605810132</v>
      </c>
      <c r="AE25" s="172">
        <f t="shared" si="4"/>
        <v>-1385.58</v>
      </c>
      <c r="AS25" s="53"/>
      <c r="BT25" s="96"/>
      <c r="BU25" s="96"/>
      <c r="BV25" s="96"/>
      <c r="BW25" s="96"/>
      <c r="BY25" s="186"/>
      <c r="BZ25" s="53"/>
      <c r="CA25" s="53"/>
      <c r="CB25" s="53"/>
      <c r="CC25" s="53"/>
      <c r="CD25" s="53"/>
      <c r="CE25" s="53"/>
      <c r="CF25" s="53"/>
      <c r="CH25" s="187"/>
    </row>
    <row r="26" spans="1:86" ht="15.6" customHeight="1" x14ac:dyDescent="0.3">
      <c r="A26" s="282">
        <v>15</v>
      </c>
      <c r="B26" s="119" t="str">
        <f t="shared" si="17"/>
        <v/>
      </c>
      <c r="C26" s="120"/>
      <c r="D26" s="82">
        <v>15</v>
      </c>
      <c r="E26" s="121">
        <f t="shared" si="18"/>
        <v>43120</v>
      </c>
      <c r="F26" s="1"/>
      <c r="G26" s="4">
        <f t="shared" si="26"/>
        <v>413</v>
      </c>
      <c r="H26" s="102">
        <f t="shared" si="0"/>
        <v>186043.90000000002</v>
      </c>
      <c r="I26" s="162">
        <f t="shared" si="1"/>
        <v>15</v>
      </c>
      <c r="J26" s="124">
        <f t="shared" si="5"/>
        <v>1383.58</v>
      </c>
      <c r="K26" s="125">
        <f t="shared" si="6"/>
        <v>50</v>
      </c>
      <c r="L26" s="125">
        <f t="shared" si="7"/>
        <v>1333.58</v>
      </c>
      <c r="M26" s="125">
        <f t="shared" si="8"/>
        <v>389.56</v>
      </c>
      <c r="N26" s="269">
        <f t="shared" si="9"/>
        <v>944.02</v>
      </c>
      <c r="O26" s="125">
        <f t="shared" si="10"/>
        <v>186043.90000000002</v>
      </c>
      <c r="P26" s="118">
        <f t="shared" si="11"/>
        <v>1385.58</v>
      </c>
      <c r="Q26" s="109">
        <f t="shared" si="12"/>
        <v>1312.7849449198607</v>
      </c>
      <c r="R26" s="95">
        <f t="shared" si="13"/>
        <v>169946.03890658793</v>
      </c>
      <c r="S26" s="172">
        <f t="shared" si="2"/>
        <v>-1385.58</v>
      </c>
      <c r="T26" s="53"/>
      <c r="U26" s="162">
        <f t="shared" si="19"/>
        <v>15</v>
      </c>
      <c r="V26" s="124">
        <f t="shared" si="20"/>
        <v>1383.58</v>
      </c>
      <c r="W26" s="125">
        <f t="shared" si="21"/>
        <v>50</v>
      </c>
      <c r="X26" s="125">
        <f t="shared" si="22"/>
        <v>1333.58</v>
      </c>
      <c r="Y26" s="258">
        <f t="shared" si="14"/>
        <v>389.56</v>
      </c>
      <c r="Z26" s="269">
        <f t="shared" si="23"/>
        <v>944.02</v>
      </c>
      <c r="AA26" s="125">
        <f t="shared" si="24"/>
        <v>186043.90000000002</v>
      </c>
      <c r="AB26" s="118">
        <f t="shared" si="15"/>
        <v>1385.58</v>
      </c>
      <c r="AC26" s="109">
        <f t="shared" si="25"/>
        <v>1313.3727713494861</v>
      </c>
      <c r="AD26" s="95">
        <f t="shared" si="16"/>
        <v>170399.75877096743</v>
      </c>
      <c r="AE26" s="172">
        <f t="shared" si="4"/>
        <v>-1385.58</v>
      </c>
      <c r="AS26" s="53"/>
      <c r="BT26" s="96"/>
      <c r="BU26" s="96"/>
      <c r="BV26" s="96"/>
      <c r="BW26" s="96"/>
      <c r="BY26" s="184"/>
      <c r="BZ26" s="53"/>
      <c r="CA26" s="53"/>
      <c r="CB26" s="53"/>
      <c r="CC26" s="53"/>
      <c r="CD26" s="53"/>
      <c r="CE26" s="53"/>
      <c r="CF26" s="53"/>
      <c r="CH26" s="180"/>
    </row>
    <row r="27" spans="1:86" ht="15.6" customHeight="1" x14ac:dyDescent="0.3">
      <c r="A27" s="282">
        <v>16</v>
      </c>
      <c r="B27" s="119" t="str">
        <f t="shared" si="17"/>
        <v/>
      </c>
      <c r="C27" s="120"/>
      <c r="D27" s="82">
        <v>16</v>
      </c>
      <c r="E27" s="121">
        <f t="shared" si="18"/>
        <v>43151</v>
      </c>
      <c r="F27" s="1"/>
      <c r="G27" s="4">
        <f t="shared" si="26"/>
        <v>414</v>
      </c>
      <c r="H27" s="102">
        <f t="shared" si="0"/>
        <v>185097.91000000003</v>
      </c>
      <c r="I27" s="162">
        <f t="shared" si="1"/>
        <v>16</v>
      </c>
      <c r="J27" s="124">
        <f t="shared" si="5"/>
        <v>1383.58</v>
      </c>
      <c r="K27" s="125">
        <f t="shared" si="6"/>
        <v>50</v>
      </c>
      <c r="L27" s="125">
        <f t="shared" si="7"/>
        <v>1333.58</v>
      </c>
      <c r="M27" s="125">
        <f t="shared" si="8"/>
        <v>387.59</v>
      </c>
      <c r="N27" s="269">
        <f t="shared" si="9"/>
        <v>945.99</v>
      </c>
      <c r="O27" s="125">
        <f t="shared" si="10"/>
        <v>185097.91000000003</v>
      </c>
      <c r="P27" s="118">
        <f t="shared" si="11"/>
        <v>1385.58</v>
      </c>
      <c r="Q27" s="109">
        <f t="shared" si="12"/>
        <v>1308.0702035453719</v>
      </c>
      <c r="R27" s="95">
        <f t="shared" si="13"/>
        <v>168633.25396166806</v>
      </c>
      <c r="S27" s="172">
        <f t="shared" si="2"/>
        <v>-1385.58</v>
      </c>
      <c r="T27" s="53"/>
      <c r="U27" s="162">
        <f t="shared" si="19"/>
        <v>16</v>
      </c>
      <c r="V27" s="124">
        <f t="shared" si="20"/>
        <v>1383.58</v>
      </c>
      <c r="W27" s="125">
        <f t="shared" si="21"/>
        <v>50</v>
      </c>
      <c r="X27" s="125">
        <f t="shared" si="22"/>
        <v>1333.58</v>
      </c>
      <c r="Y27" s="258">
        <f t="shared" si="14"/>
        <v>387.59</v>
      </c>
      <c r="Z27" s="269">
        <f t="shared" si="23"/>
        <v>945.99</v>
      </c>
      <c r="AA27" s="125">
        <f t="shared" si="24"/>
        <v>185097.91000000003</v>
      </c>
      <c r="AB27" s="118">
        <f t="shared" si="15"/>
        <v>1385.58</v>
      </c>
      <c r="AC27" s="109">
        <f t="shared" si="25"/>
        <v>1308.6949758635558</v>
      </c>
      <c r="AD27" s="95">
        <f t="shared" si="16"/>
        <v>169086.38599961795</v>
      </c>
      <c r="AE27" s="172">
        <f t="shared" si="4"/>
        <v>-1385.58</v>
      </c>
      <c r="AS27" s="53"/>
      <c r="BT27" s="96"/>
      <c r="BU27" s="96"/>
      <c r="BV27" s="96"/>
      <c r="BW27" s="96"/>
      <c r="BY27" s="53"/>
      <c r="BZ27" s="53"/>
      <c r="CA27" s="53"/>
      <c r="CB27" s="53"/>
      <c r="CC27" s="53"/>
      <c r="CD27" s="53"/>
      <c r="CE27" s="53"/>
      <c r="CF27" s="53"/>
      <c r="CH27" s="180"/>
    </row>
    <row r="28" spans="1:86" ht="15.6" customHeight="1" x14ac:dyDescent="0.3">
      <c r="A28" s="282">
        <v>17</v>
      </c>
      <c r="B28" s="119" t="str">
        <f t="shared" si="17"/>
        <v/>
      </c>
      <c r="C28" s="120"/>
      <c r="D28" s="82">
        <v>17</v>
      </c>
      <c r="E28" s="121">
        <f t="shared" si="18"/>
        <v>43179</v>
      </c>
      <c r="F28" s="1"/>
      <c r="G28" s="4">
        <f t="shared" si="26"/>
        <v>415</v>
      </c>
      <c r="H28" s="102">
        <f t="shared" si="0"/>
        <v>184149.95000000004</v>
      </c>
      <c r="I28" s="162">
        <f t="shared" si="1"/>
        <v>17</v>
      </c>
      <c r="J28" s="124">
        <f t="shared" si="5"/>
        <v>1383.58</v>
      </c>
      <c r="K28" s="125">
        <f t="shared" si="6"/>
        <v>50</v>
      </c>
      <c r="L28" s="125">
        <f t="shared" si="7"/>
        <v>1333.58</v>
      </c>
      <c r="M28" s="125">
        <f t="shared" si="8"/>
        <v>385.62</v>
      </c>
      <c r="N28" s="269">
        <f t="shared" si="9"/>
        <v>947.95999999999992</v>
      </c>
      <c r="O28" s="125">
        <f t="shared" si="10"/>
        <v>184149.95000000004</v>
      </c>
      <c r="P28" s="118">
        <f t="shared" si="11"/>
        <v>1385.58</v>
      </c>
      <c r="Q28" s="109">
        <f t="shared" si="12"/>
        <v>1303.3723947128919</v>
      </c>
      <c r="R28" s="95">
        <f t="shared" si="13"/>
        <v>167325.1837581227</v>
      </c>
      <c r="S28" s="172">
        <f t="shared" si="2"/>
        <v>-1385.58</v>
      </c>
      <c r="T28" s="53"/>
      <c r="U28" s="162">
        <f t="shared" si="19"/>
        <v>17</v>
      </c>
      <c r="V28" s="124">
        <f t="shared" si="20"/>
        <v>1383.58</v>
      </c>
      <c r="W28" s="125">
        <f t="shared" si="21"/>
        <v>50</v>
      </c>
      <c r="X28" s="125">
        <f t="shared" si="22"/>
        <v>1333.58</v>
      </c>
      <c r="Y28" s="258">
        <f t="shared" si="14"/>
        <v>385.62</v>
      </c>
      <c r="Z28" s="269">
        <f t="shared" si="23"/>
        <v>947.95999999999992</v>
      </c>
      <c r="AA28" s="125">
        <f t="shared" si="24"/>
        <v>184149.95000000004</v>
      </c>
      <c r="AB28" s="118">
        <f t="shared" si="15"/>
        <v>1385.58</v>
      </c>
      <c r="AC28" s="109">
        <f t="shared" si="25"/>
        <v>1304.033841123977</v>
      </c>
      <c r="AD28" s="95">
        <f t="shared" si="16"/>
        <v>167777.69102375439</v>
      </c>
      <c r="AE28" s="172">
        <f t="shared" si="4"/>
        <v>-1385.58</v>
      </c>
      <c r="AS28" s="53"/>
      <c r="BT28" s="96"/>
      <c r="BU28" s="96"/>
      <c r="BV28" s="96"/>
      <c r="BW28" s="96"/>
      <c r="BY28" s="188"/>
      <c r="BZ28" s="53"/>
      <c r="CA28" s="53"/>
      <c r="CB28" s="53"/>
      <c r="CC28" s="184"/>
      <c r="CD28" s="184"/>
      <c r="CE28" s="184"/>
      <c r="CF28" s="53"/>
      <c r="CH28" s="180"/>
    </row>
    <row r="29" spans="1:86" ht="15.6" customHeight="1" x14ac:dyDescent="0.3">
      <c r="A29" s="282">
        <v>18</v>
      </c>
      <c r="B29" s="119" t="str">
        <f t="shared" si="17"/>
        <v/>
      </c>
      <c r="C29" s="120"/>
      <c r="D29" s="82">
        <v>18</v>
      </c>
      <c r="E29" s="121">
        <f t="shared" si="18"/>
        <v>43210</v>
      </c>
      <c r="F29" s="1"/>
      <c r="G29" s="4">
        <f t="shared" si="26"/>
        <v>416</v>
      </c>
      <c r="H29" s="102">
        <f t="shared" si="0"/>
        <v>183200.02000000005</v>
      </c>
      <c r="I29" s="162">
        <f t="shared" si="1"/>
        <v>18</v>
      </c>
      <c r="J29" s="124">
        <f t="shared" si="5"/>
        <v>1383.58</v>
      </c>
      <c r="K29" s="125">
        <f t="shared" si="6"/>
        <v>50</v>
      </c>
      <c r="L29" s="125">
        <f t="shared" si="7"/>
        <v>1333.58</v>
      </c>
      <c r="M29" s="125">
        <f t="shared" si="8"/>
        <v>383.65</v>
      </c>
      <c r="N29" s="269">
        <f t="shared" si="9"/>
        <v>949.93</v>
      </c>
      <c r="O29" s="125">
        <f t="shared" si="10"/>
        <v>183200.02000000005</v>
      </c>
      <c r="P29" s="118">
        <f t="shared" si="11"/>
        <v>1385.58</v>
      </c>
      <c r="Q29" s="109">
        <f t="shared" si="12"/>
        <v>1298.6914576108179</v>
      </c>
      <c r="R29" s="95">
        <f t="shared" si="13"/>
        <v>166021.8113634098</v>
      </c>
      <c r="S29" s="172">
        <f t="shared" si="2"/>
        <v>-1385.58</v>
      </c>
      <c r="T29" s="53"/>
      <c r="U29" s="162">
        <f t="shared" si="19"/>
        <v>18</v>
      </c>
      <c r="V29" s="124">
        <f t="shared" si="20"/>
        <v>1383.58</v>
      </c>
      <c r="W29" s="125">
        <f t="shared" si="21"/>
        <v>50</v>
      </c>
      <c r="X29" s="125">
        <f t="shared" si="22"/>
        <v>1333.58</v>
      </c>
      <c r="Y29" s="258">
        <f t="shared" si="14"/>
        <v>383.65</v>
      </c>
      <c r="Z29" s="269">
        <f t="shared" si="23"/>
        <v>949.93</v>
      </c>
      <c r="AA29" s="125">
        <f t="shared" si="24"/>
        <v>183200.02000000005</v>
      </c>
      <c r="AB29" s="118">
        <f t="shared" si="15"/>
        <v>1385.58</v>
      </c>
      <c r="AC29" s="109">
        <f t="shared" si="25"/>
        <v>1299.3893077907312</v>
      </c>
      <c r="AD29" s="95">
        <f t="shared" si="16"/>
        <v>166473.65718263041</v>
      </c>
      <c r="AE29" s="172">
        <f t="shared" si="4"/>
        <v>-1385.58</v>
      </c>
      <c r="AS29" s="53"/>
      <c r="BT29" s="96"/>
      <c r="BU29" s="96"/>
      <c r="BV29" s="96"/>
      <c r="BW29" s="96"/>
      <c r="BY29" s="189"/>
      <c r="BZ29" s="184"/>
      <c r="CA29" s="184"/>
      <c r="CB29" s="184"/>
      <c r="CC29" s="184"/>
      <c r="CD29" s="184"/>
      <c r="CE29" s="184"/>
      <c r="CF29" s="53"/>
    </row>
    <row r="30" spans="1:86" ht="15.6" customHeight="1" x14ac:dyDescent="0.3">
      <c r="A30" s="282">
        <v>19</v>
      </c>
      <c r="B30" s="119" t="str">
        <f t="shared" si="17"/>
        <v/>
      </c>
      <c r="C30" s="120"/>
      <c r="D30" s="82">
        <v>19</v>
      </c>
      <c r="E30" s="121">
        <f t="shared" si="18"/>
        <v>43240</v>
      </c>
      <c r="F30" s="1"/>
      <c r="G30" s="4">
        <f t="shared" si="26"/>
        <v>417</v>
      </c>
      <c r="H30" s="102">
        <f t="shared" si="0"/>
        <v>182248.11000000004</v>
      </c>
      <c r="I30" s="162">
        <f t="shared" si="1"/>
        <v>19</v>
      </c>
      <c r="J30" s="124">
        <f t="shared" si="5"/>
        <v>1383.58</v>
      </c>
      <c r="K30" s="125">
        <f t="shared" si="6"/>
        <v>50</v>
      </c>
      <c r="L30" s="125">
        <f t="shared" si="7"/>
        <v>1333.58</v>
      </c>
      <c r="M30" s="125">
        <f t="shared" si="8"/>
        <v>381.67</v>
      </c>
      <c r="N30" s="269">
        <f t="shared" si="9"/>
        <v>951.90999999999985</v>
      </c>
      <c r="O30" s="125">
        <f t="shared" si="10"/>
        <v>182248.11000000004</v>
      </c>
      <c r="P30" s="118">
        <f t="shared" si="11"/>
        <v>1385.58</v>
      </c>
      <c r="Q30" s="109">
        <f t="shared" si="12"/>
        <v>1294.0273316459468</v>
      </c>
      <c r="R30" s="95">
        <f t="shared" si="13"/>
        <v>164723.11990579899</v>
      </c>
      <c r="S30" s="172">
        <f t="shared" si="2"/>
        <v>-1385.58</v>
      </c>
      <c r="T30" s="53"/>
      <c r="U30" s="162">
        <f t="shared" si="19"/>
        <v>19</v>
      </c>
      <c r="V30" s="124">
        <f t="shared" si="20"/>
        <v>1383.58</v>
      </c>
      <c r="W30" s="125">
        <f t="shared" si="21"/>
        <v>50</v>
      </c>
      <c r="X30" s="125">
        <f t="shared" si="22"/>
        <v>1333.58</v>
      </c>
      <c r="Y30" s="258">
        <f t="shared" si="14"/>
        <v>381.67</v>
      </c>
      <c r="Z30" s="269">
        <f t="shared" si="23"/>
        <v>951.90999999999985</v>
      </c>
      <c r="AA30" s="125">
        <f t="shared" si="24"/>
        <v>182248.11000000004</v>
      </c>
      <c r="AB30" s="118">
        <f t="shared" si="15"/>
        <v>1385.58</v>
      </c>
      <c r="AC30" s="109">
        <f t="shared" si="25"/>
        <v>1294.7613167351496</v>
      </c>
      <c r="AD30" s="95">
        <f t="shared" si="16"/>
        <v>165174.26787483969</v>
      </c>
      <c r="AE30" s="172">
        <f t="shared" si="4"/>
        <v>-1385.58</v>
      </c>
      <c r="AS30" s="53"/>
      <c r="BT30" s="96"/>
      <c r="BU30" s="96"/>
      <c r="BV30" s="96"/>
      <c r="BW30" s="96"/>
      <c r="BY30" s="53"/>
      <c r="BZ30" s="184"/>
      <c r="CA30" s="184"/>
      <c r="CB30" s="184"/>
      <c r="CC30" s="184"/>
      <c r="CD30" s="184"/>
      <c r="CE30" s="184"/>
      <c r="CF30" s="53"/>
      <c r="CH30" s="180"/>
    </row>
    <row r="31" spans="1:86" ht="15.6" customHeight="1" x14ac:dyDescent="0.3">
      <c r="A31" s="282">
        <v>20</v>
      </c>
      <c r="B31" s="119" t="str">
        <f t="shared" si="17"/>
        <v/>
      </c>
      <c r="C31" s="120"/>
      <c r="D31" s="82">
        <v>20</v>
      </c>
      <c r="E31" s="121">
        <f t="shared" si="18"/>
        <v>43271</v>
      </c>
      <c r="F31" s="1"/>
      <c r="G31" s="4">
        <f t="shared" si="26"/>
        <v>418</v>
      </c>
      <c r="H31" s="102">
        <f t="shared" si="0"/>
        <v>181294.21000000005</v>
      </c>
      <c r="I31" s="162">
        <f t="shared" si="1"/>
        <v>20</v>
      </c>
      <c r="J31" s="124">
        <f t="shared" si="5"/>
        <v>1383.58</v>
      </c>
      <c r="K31" s="125">
        <f t="shared" si="6"/>
        <v>50</v>
      </c>
      <c r="L31" s="125">
        <f t="shared" si="7"/>
        <v>1333.58</v>
      </c>
      <c r="M31" s="125">
        <f t="shared" si="8"/>
        <v>379.68</v>
      </c>
      <c r="N31" s="269">
        <f t="shared" si="9"/>
        <v>953.89999999999986</v>
      </c>
      <c r="O31" s="125">
        <f t="shared" si="10"/>
        <v>181294.21000000005</v>
      </c>
      <c r="P31" s="118">
        <f t="shared" si="11"/>
        <v>1385.58</v>
      </c>
      <c r="Q31" s="109">
        <f t="shared" si="12"/>
        <v>1289.379956442689</v>
      </c>
      <c r="R31" s="95">
        <f t="shared" si="13"/>
        <v>163429.09257415304</v>
      </c>
      <c r="S31" s="172">
        <f t="shared" si="2"/>
        <v>-1385.58</v>
      </c>
      <c r="T31" s="53"/>
      <c r="U31" s="162">
        <f t="shared" si="19"/>
        <v>20</v>
      </c>
      <c r="V31" s="124">
        <f t="shared" si="20"/>
        <v>1383.58</v>
      </c>
      <c r="W31" s="125">
        <f t="shared" si="21"/>
        <v>50</v>
      </c>
      <c r="X31" s="125">
        <f t="shared" si="22"/>
        <v>1333.58</v>
      </c>
      <c r="Y31" s="258">
        <f t="shared" si="14"/>
        <v>379.68</v>
      </c>
      <c r="Z31" s="269">
        <f t="shared" si="23"/>
        <v>953.89999999999986</v>
      </c>
      <c r="AA31" s="125">
        <f t="shared" si="24"/>
        <v>181294.21000000005</v>
      </c>
      <c r="AB31" s="118">
        <f t="shared" si="15"/>
        <v>1385.58</v>
      </c>
      <c r="AC31" s="109">
        <f t="shared" si="25"/>
        <v>1290.1498090391603</v>
      </c>
      <c r="AD31" s="95">
        <f t="shared" si="16"/>
        <v>163879.50655810453</v>
      </c>
      <c r="AE31" s="172">
        <f t="shared" si="4"/>
        <v>-1385.58</v>
      </c>
      <c r="AS31" s="53"/>
      <c r="BT31" s="96"/>
      <c r="BU31" s="96"/>
      <c r="BV31" s="96"/>
      <c r="BW31" s="96"/>
      <c r="BY31" s="190"/>
      <c r="BZ31" s="184"/>
      <c r="CA31" s="184"/>
      <c r="CB31" s="184"/>
      <c r="CC31" s="53"/>
      <c r="CD31" s="53"/>
      <c r="CE31" s="53"/>
      <c r="CF31" s="53"/>
    </row>
    <row r="32" spans="1:86" ht="15.6" customHeight="1" x14ac:dyDescent="0.3">
      <c r="A32" s="282">
        <v>21</v>
      </c>
      <c r="B32" s="119" t="str">
        <f t="shared" si="17"/>
        <v/>
      </c>
      <c r="C32" s="120"/>
      <c r="D32" s="82">
        <v>21</v>
      </c>
      <c r="E32" s="121">
        <f t="shared" si="18"/>
        <v>43301</v>
      </c>
      <c r="F32" s="1"/>
      <c r="G32" s="4">
        <f t="shared" si="26"/>
        <v>419</v>
      </c>
      <c r="H32" s="102">
        <f t="shared" si="0"/>
        <v>180338.33000000005</v>
      </c>
      <c r="I32" s="162">
        <f t="shared" si="1"/>
        <v>21</v>
      </c>
      <c r="J32" s="124">
        <f t="shared" si="5"/>
        <v>1383.58</v>
      </c>
      <c r="K32" s="125">
        <f t="shared" si="6"/>
        <v>50</v>
      </c>
      <c r="L32" s="125">
        <f t="shared" si="7"/>
        <v>1333.58</v>
      </c>
      <c r="M32" s="125">
        <f t="shared" si="8"/>
        <v>377.7</v>
      </c>
      <c r="N32" s="269">
        <f t="shared" si="9"/>
        <v>955.87999999999988</v>
      </c>
      <c r="O32" s="125">
        <f t="shared" si="10"/>
        <v>180338.33000000005</v>
      </c>
      <c r="P32" s="118">
        <f t="shared" si="11"/>
        <v>1385.58</v>
      </c>
      <c r="Q32" s="109">
        <f t="shared" si="12"/>
        <v>1284.7492718422895</v>
      </c>
      <c r="R32" s="95">
        <f t="shared" si="13"/>
        <v>162139.71261771035</v>
      </c>
      <c r="S32" s="172">
        <f t="shared" si="2"/>
        <v>-1385.58</v>
      </c>
      <c r="T32" s="53"/>
      <c r="U32" s="162">
        <f t="shared" si="19"/>
        <v>21</v>
      </c>
      <c r="V32" s="124">
        <f t="shared" si="20"/>
        <v>1383.58</v>
      </c>
      <c r="W32" s="125">
        <f t="shared" si="21"/>
        <v>50</v>
      </c>
      <c r="X32" s="125">
        <f t="shared" si="22"/>
        <v>1333.58</v>
      </c>
      <c r="Y32" s="258">
        <f t="shared" si="14"/>
        <v>377.7</v>
      </c>
      <c r="Z32" s="269">
        <f t="shared" si="23"/>
        <v>955.87999999999988</v>
      </c>
      <c r="AA32" s="125">
        <f t="shared" si="24"/>
        <v>180338.33000000005</v>
      </c>
      <c r="AB32" s="118">
        <f t="shared" si="15"/>
        <v>1385.58</v>
      </c>
      <c r="AC32" s="109">
        <f t="shared" si="25"/>
        <v>1285.5547259945376</v>
      </c>
      <c r="AD32" s="95">
        <f t="shared" si="16"/>
        <v>162589.35674906537</v>
      </c>
      <c r="AE32" s="172">
        <f t="shared" si="4"/>
        <v>-1385.58</v>
      </c>
      <c r="AS32" s="53"/>
      <c r="BT32" s="96"/>
      <c r="BU32" s="96"/>
      <c r="BV32" s="96"/>
      <c r="BW32" s="96"/>
      <c r="BY32" s="190"/>
      <c r="BZ32" s="53"/>
      <c r="CA32" s="53"/>
      <c r="CB32" s="53"/>
      <c r="CC32" s="53"/>
      <c r="CD32" s="53"/>
      <c r="CE32" s="53"/>
      <c r="CF32" s="53"/>
    </row>
    <row r="33" spans="1:84" ht="15.6" customHeight="1" x14ac:dyDescent="0.3">
      <c r="A33" s="282">
        <v>22</v>
      </c>
      <c r="B33" s="119" t="str">
        <f t="shared" si="17"/>
        <v/>
      </c>
      <c r="C33" s="120"/>
      <c r="D33" s="82">
        <v>22</v>
      </c>
      <c r="E33" s="121">
        <f t="shared" si="18"/>
        <v>43332</v>
      </c>
      <c r="F33" s="1"/>
      <c r="G33" s="4">
        <f t="shared" si="26"/>
        <v>420</v>
      </c>
      <c r="H33" s="102">
        <f t="shared" si="0"/>
        <v>179380.45000000004</v>
      </c>
      <c r="I33" s="162">
        <f t="shared" si="1"/>
        <v>22</v>
      </c>
      <c r="J33" s="124">
        <f t="shared" si="5"/>
        <v>1383.58</v>
      </c>
      <c r="K33" s="125">
        <f t="shared" si="6"/>
        <v>50</v>
      </c>
      <c r="L33" s="125">
        <f t="shared" si="7"/>
        <v>1333.58</v>
      </c>
      <c r="M33" s="125">
        <f t="shared" si="8"/>
        <v>375.7</v>
      </c>
      <c r="N33" s="269">
        <f t="shared" si="9"/>
        <v>957.87999999999988</v>
      </c>
      <c r="O33" s="125">
        <f t="shared" si="10"/>
        <v>179380.45000000004</v>
      </c>
      <c r="P33" s="118">
        <f t="shared" si="11"/>
        <v>1385.58</v>
      </c>
      <c r="Q33" s="109">
        <f t="shared" si="12"/>
        <v>1280.1352179020464</v>
      </c>
      <c r="R33" s="95">
        <f t="shared" si="13"/>
        <v>160854.96334586805</v>
      </c>
      <c r="S33" s="172">
        <f t="shared" si="2"/>
        <v>-1385.58</v>
      </c>
      <c r="T33" s="53"/>
      <c r="U33" s="162">
        <f t="shared" si="19"/>
        <v>22</v>
      </c>
      <c r="V33" s="124">
        <f t="shared" si="20"/>
        <v>1383.58</v>
      </c>
      <c r="W33" s="125">
        <f t="shared" si="21"/>
        <v>50</v>
      </c>
      <c r="X33" s="125">
        <f t="shared" si="22"/>
        <v>1333.58</v>
      </c>
      <c r="Y33" s="258">
        <f t="shared" si="14"/>
        <v>375.7</v>
      </c>
      <c r="Z33" s="269">
        <f t="shared" si="23"/>
        <v>957.87999999999988</v>
      </c>
      <c r="AA33" s="125">
        <f t="shared" si="24"/>
        <v>179380.45000000004</v>
      </c>
      <c r="AB33" s="118">
        <f t="shared" si="15"/>
        <v>1385.58</v>
      </c>
      <c r="AC33" s="109">
        <f t="shared" si="25"/>
        <v>1280.9760091021549</v>
      </c>
      <c r="AD33" s="95">
        <f t="shared" si="16"/>
        <v>161303.80202307084</v>
      </c>
      <c r="AE33" s="172">
        <f t="shared" si="4"/>
        <v>-1385.58</v>
      </c>
      <c r="AS33" s="53"/>
      <c r="BT33" s="96"/>
      <c r="BU33" s="96"/>
      <c r="BV33" s="96"/>
      <c r="BW33" s="96"/>
      <c r="BY33" s="190"/>
      <c r="BZ33" s="53"/>
      <c r="CA33" s="53"/>
      <c r="CB33" s="53"/>
      <c r="CC33" s="53"/>
      <c r="CD33" s="53"/>
      <c r="CE33" s="53"/>
      <c r="CF33" s="53"/>
    </row>
    <row r="34" spans="1:84" ht="15.6" customHeight="1" x14ac:dyDescent="0.3">
      <c r="A34" s="282">
        <v>23</v>
      </c>
      <c r="B34" s="119" t="str">
        <f t="shared" si="17"/>
        <v/>
      </c>
      <c r="C34" s="120"/>
      <c r="D34" s="82">
        <v>23</v>
      </c>
      <c r="E34" s="121">
        <f t="shared" si="18"/>
        <v>43363</v>
      </c>
      <c r="F34" s="1"/>
      <c r="G34" s="4">
        <f t="shared" si="26"/>
        <v>421</v>
      </c>
      <c r="H34" s="102">
        <f t="shared" si="0"/>
        <v>178420.58000000005</v>
      </c>
      <c r="I34" s="162">
        <f t="shared" si="1"/>
        <v>23</v>
      </c>
      <c r="J34" s="124">
        <f t="shared" si="5"/>
        <v>1383.58</v>
      </c>
      <c r="K34" s="125">
        <f t="shared" si="6"/>
        <v>50</v>
      </c>
      <c r="L34" s="125">
        <f t="shared" si="7"/>
        <v>1333.58</v>
      </c>
      <c r="M34" s="125">
        <f t="shared" si="8"/>
        <v>373.71</v>
      </c>
      <c r="N34" s="269">
        <f t="shared" si="9"/>
        <v>959.86999999999989</v>
      </c>
      <c r="O34" s="125">
        <f t="shared" si="10"/>
        <v>178420.58000000005</v>
      </c>
      <c r="P34" s="118">
        <f t="shared" si="11"/>
        <v>1385.58</v>
      </c>
      <c r="Q34" s="109">
        <f t="shared" si="12"/>
        <v>1275.5377348945372</v>
      </c>
      <c r="R34" s="95">
        <f t="shared" si="13"/>
        <v>159574.828127966</v>
      </c>
      <c r="S34" s="172">
        <f t="shared" si="2"/>
        <v>-1385.58</v>
      </c>
      <c r="T34" s="53"/>
      <c r="U34" s="162">
        <f t="shared" si="19"/>
        <v>23</v>
      </c>
      <c r="V34" s="124">
        <f t="shared" si="20"/>
        <v>1383.58</v>
      </c>
      <c r="W34" s="125">
        <f t="shared" si="21"/>
        <v>50</v>
      </c>
      <c r="X34" s="125">
        <f t="shared" si="22"/>
        <v>1333.58</v>
      </c>
      <c r="Y34" s="258">
        <f t="shared" si="14"/>
        <v>373.71</v>
      </c>
      <c r="Z34" s="269">
        <f t="shared" si="23"/>
        <v>959.86999999999989</v>
      </c>
      <c r="AA34" s="125">
        <f t="shared" si="24"/>
        <v>178420.58000000005</v>
      </c>
      <c r="AB34" s="118">
        <f t="shared" si="15"/>
        <v>1385.58</v>
      </c>
      <c r="AC34" s="109">
        <f t="shared" si="25"/>
        <v>1276.4136000712397</v>
      </c>
      <c r="AD34" s="95">
        <f t="shared" si="16"/>
        <v>160022.82601396868</v>
      </c>
      <c r="AE34" s="172">
        <f t="shared" si="4"/>
        <v>-1385.58</v>
      </c>
      <c r="AS34" s="53"/>
      <c r="BT34" s="96"/>
      <c r="BU34" s="96"/>
      <c r="BV34" s="96"/>
      <c r="BW34" s="96"/>
      <c r="BY34" s="53"/>
      <c r="BZ34" s="53"/>
      <c r="CA34" s="53"/>
      <c r="CB34" s="53"/>
      <c r="CC34" s="53"/>
      <c r="CD34" s="53"/>
      <c r="CE34" s="53"/>
      <c r="CF34" s="53"/>
    </row>
    <row r="35" spans="1:84" ht="15.6" customHeight="1" x14ac:dyDescent="0.3">
      <c r="A35" s="282">
        <v>24</v>
      </c>
      <c r="B35" s="119" t="str">
        <f t="shared" si="17"/>
        <v/>
      </c>
      <c r="C35" s="120"/>
      <c r="D35" s="82">
        <v>24</v>
      </c>
      <c r="E35" s="121">
        <f t="shared" si="18"/>
        <v>43393</v>
      </c>
      <c r="F35" s="1"/>
      <c r="G35" s="4">
        <v>947.37</v>
      </c>
      <c r="H35" s="102">
        <f t="shared" si="0"/>
        <v>177458.71000000005</v>
      </c>
      <c r="I35" s="162">
        <f t="shared" si="1"/>
        <v>24</v>
      </c>
      <c r="J35" s="124">
        <f t="shared" si="5"/>
        <v>1383.58</v>
      </c>
      <c r="K35" s="125">
        <f t="shared" si="6"/>
        <v>50</v>
      </c>
      <c r="L35" s="125">
        <f t="shared" si="7"/>
        <v>1333.58</v>
      </c>
      <c r="M35" s="125">
        <f t="shared" si="8"/>
        <v>371.71</v>
      </c>
      <c r="N35" s="269">
        <f t="shared" si="9"/>
        <v>961.86999999999989</v>
      </c>
      <c r="O35" s="125">
        <f t="shared" si="10"/>
        <v>177458.71000000005</v>
      </c>
      <c r="P35" s="118">
        <f t="shared" si="11"/>
        <v>1385.58</v>
      </c>
      <c r="Q35" s="109">
        <f t="shared" si="12"/>
        <v>1270.9567633068443</v>
      </c>
      <c r="R35" s="95">
        <f t="shared" si="13"/>
        <v>158299.29039307145</v>
      </c>
      <c r="S35" s="172">
        <f t="shared" si="2"/>
        <v>-1385.58</v>
      </c>
      <c r="T35" s="53"/>
      <c r="U35" s="162">
        <f t="shared" si="19"/>
        <v>24</v>
      </c>
      <c r="V35" s="124">
        <f t="shared" si="20"/>
        <v>1383.58</v>
      </c>
      <c r="W35" s="125">
        <f t="shared" si="21"/>
        <v>50</v>
      </c>
      <c r="X35" s="125">
        <f t="shared" si="22"/>
        <v>1333.58</v>
      </c>
      <c r="Y35" s="258">
        <f t="shared" si="14"/>
        <v>371.71</v>
      </c>
      <c r="Z35" s="269">
        <f t="shared" si="23"/>
        <v>961.86999999999989</v>
      </c>
      <c r="AA35" s="125">
        <f t="shared" si="24"/>
        <v>177458.71000000005</v>
      </c>
      <c r="AB35" s="118">
        <f t="shared" si="15"/>
        <v>1385.58</v>
      </c>
      <c r="AC35" s="109">
        <f t="shared" si="25"/>
        <v>1271.8674408186318</v>
      </c>
      <c r="AD35" s="95">
        <f t="shared" si="16"/>
        <v>158746.41241389743</v>
      </c>
      <c r="AE35" s="172">
        <f t="shared" si="4"/>
        <v>-1385.58</v>
      </c>
      <c r="AS35" s="53"/>
      <c r="BT35" s="96"/>
      <c r="BU35" s="96"/>
      <c r="BV35" s="96"/>
      <c r="BW35" s="96"/>
      <c r="BY35" s="53"/>
      <c r="BZ35" s="53"/>
      <c r="CA35" s="53"/>
      <c r="CB35" s="53"/>
      <c r="CC35" s="53"/>
      <c r="CD35" s="53"/>
      <c r="CE35" s="53"/>
      <c r="CF35" s="53"/>
    </row>
    <row r="36" spans="1:84" ht="15.6" customHeight="1" x14ac:dyDescent="0.3">
      <c r="A36" s="282">
        <v>25</v>
      </c>
      <c r="B36" s="119" t="str">
        <f t="shared" si="17"/>
        <v/>
      </c>
      <c r="C36" s="120"/>
      <c r="D36" s="82">
        <v>25</v>
      </c>
      <c r="E36" s="121">
        <f t="shared" si="18"/>
        <v>43424</v>
      </c>
      <c r="F36" s="1"/>
      <c r="G36" s="4">
        <f t="shared" si="26"/>
        <v>948.37</v>
      </c>
      <c r="H36" s="102">
        <f t="shared" si="0"/>
        <v>176494.84000000005</v>
      </c>
      <c r="I36" s="162">
        <f t="shared" si="1"/>
        <v>25</v>
      </c>
      <c r="J36" s="124">
        <f t="shared" si="5"/>
        <v>1383.58</v>
      </c>
      <c r="K36" s="125">
        <f t="shared" si="6"/>
        <v>50</v>
      </c>
      <c r="L36" s="125">
        <f t="shared" si="7"/>
        <v>1333.58</v>
      </c>
      <c r="M36" s="125">
        <f t="shared" si="8"/>
        <v>369.71</v>
      </c>
      <c r="N36" s="269">
        <f t="shared" si="9"/>
        <v>963.86999999999989</v>
      </c>
      <c r="O36" s="125">
        <f t="shared" si="10"/>
        <v>176494.84000000005</v>
      </c>
      <c r="P36" s="118">
        <f t="shared" si="11"/>
        <v>1985.58</v>
      </c>
      <c r="Q36" s="109">
        <f t="shared" si="12"/>
        <v>1814.7801725800027</v>
      </c>
      <c r="R36" s="95">
        <f t="shared" si="13"/>
        <v>157028.33362976462</v>
      </c>
      <c r="S36" s="172">
        <f t="shared" si="2"/>
        <v>-1985.58</v>
      </c>
      <c r="T36" s="53"/>
      <c r="U36" s="162">
        <f t="shared" si="19"/>
        <v>25</v>
      </c>
      <c r="V36" s="124">
        <f t="shared" si="20"/>
        <v>1383.58</v>
      </c>
      <c r="W36" s="125">
        <f t="shared" si="21"/>
        <v>50</v>
      </c>
      <c r="X36" s="125">
        <f t="shared" si="22"/>
        <v>1333.58</v>
      </c>
      <c r="Y36" s="258">
        <f t="shared" si="14"/>
        <v>369.71</v>
      </c>
      <c r="Z36" s="269">
        <f t="shared" si="23"/>
        <v>963.86999999999989</v>
      </c>
      <c r="AA36" s="125">
        <f t="shared" si="24"/>
        <v>176494.84000000005</v>
      </c>
      <c r="AB36" s="118">
        <f t="shared" si="15"/>
        <v>1985.58</v>
      </c>
      <c r="AC36" s="109">
        <f t="shared" si="25"/>
        <v>1816.1347165581785</v>
      </c>
      <c r="AD36" s="95">
        <f t="shared" si="16"/>
        <v>157474.5449730788</v>
      </c>
      <c r="AE36" s="172">
        <f t="shared" si="4"/>
        <v>-1985.58</v>
      </c>
      <c r="AS36" s="53"/>
      <c r="BT36" s="96"/>
      <c r="BU36" s="96"/>
      <c r="BV36" s="96"/>
      <c r="BW36" s="96"/>
      <c r="BY36" s="53"/>
      <c r="BZ36" s="53"/>
      <c r="CA36" s="53"/>
      <c r="CB36" s="53"/>
      <c r="CC36" s="53"/>
      <c r="CD36" s="53"/>
      <c r="CE36" s="53"/>
      <c r="CF36" s="53"/>
    </row>
    <row r="37" spans="1:84" ht="15.6" customHeight="1" x14ac:dyDescent="0.3">
      <c r="A37" s="282">
        <v>26</v>
      </c>
      <c r="B37" s="119" t="str">
        <f t="shared" si="17"/>
        <v/>
      </c>
      <c r="C37" s="120"/>
      <c r="D37" s="82">
        <v>26</v>
      </c>
      <c r="E37" s="121">
        <f t="shared" si="18"/>
        <v>43454</v>
      </c>
      <c r="F37" s="1"/>
      <c r="G37" s="4">
        <f t="shared" si="26"/>
        <v>949.37</v>
      </c>
      <c r="H37" s="102">
        <f t="shared" si="0"/>
        <v>175528.96000000005</v>
      </c>
      <c r="I37" s="162">
        <f t="shared" si="1"/>
        <v>26</v>
      </c>
      <c r="J37" s="124">
        <f t="shared" si="5"/>
        <v>1383.58</v>
      </c>
      <c r="K37" s="125">
        <f t="shared" si="6"/>
        <v>50</v>
      </c>
      <c r="L37" s="125">
        <f t="shared" si="7"/>
        <v>1333.58</v>
      </c>
      <c r="M37" s="125">
        <f t="shared" si="8"/>
        <v>367.7</v>
      </c>
      <c r="N37" s="269">
        <f t="shared" si="9"/>
        <v>965.87999999999988</v>
      </c>
      <c r="O37" s="125">
        <f t="shared" si="10"/>
        <v>175528.96000000005</v>
      </c>
      <c r="P37" s="118">
        <f t="shared" si="11"/>
        <v>1385.58</v>
      </c>
      <c r="Q37" s="109">
        <f t="shared" si="12"/>
        <v>1261.8441174071438</v>
      </c>
      <c r="R37" s="95">
        <f t="shared" si="13"/>
        <v>155213.55345718461</v>
      </c>
      <c r="S37" s="172">
        <f t="shared" si="2"/>
        <v>-1385.58</v>
      </c>
      <c r="T37" s="53"/>
      <c r="U37" s="162">
        <f t="shared" si="19"/>
        <v>26</v>
      </c>
      <c r="V37" s="124">
        <f t="shared" si="20"/>
        <v>1383.58</v>
      </c>
      <c r="W37" s="125">
        <f t="shared" si="21"/>
        <v>50</v>
      </c>
      <c r="X37" s="125">
        <f t="shared" si="22"/>
        <v>1333.58</v>
      </c>
      <c r="Y37" s="258">
        <f t="shared" si="14"/>
        <v>367.7</v>
      </c>
      <c r="Z37" s="269">
        <f t="shared" si="23"/>
        <v>965.87999999999988</v>
      </c>
      <c r="AA37" s="125">
        <f t="shared" si="24"/>
        <v>175528.96000000005</v>
      </c>
      <c r="AB37" s="118">
        <f t="shared" si="15"/>
        <v>1385.58</v>
      </c>
      <c r="AC37" s="109">
        <f t="shared" si="25"/>
        <v>1262.8236403493274</v>
      </c>
      <c r="AD37" s="95">
        <f t="shared" si="16"/>
        <v>155658.41025652061</v>
      </c>
      <c r="AE37" s="172">
        <f t="shared" si="4"/>
        <v>-1385.58</v>
      </c>
      <c r="AS37" s="53"/>
      <c r="BT37" s="96"/>
      <c r="BU37" s="96"/>
      <c r="BV37" s="96"/>
      <c r="BW37" s="96"/>
      <c r="BZ37" s="53"/>
      <c r="CA37" s="53"/>
      <c r="CB37" s="53"/>
      <c r="CC37" s="53"/>
      <c r="CD37" s="53"/>
      <c r="CE37" s="53"/>
      <c r="CF37" s="53"/>
    </row>
    <row r="38" spans="1:84" ht="15.6" customHeight="1" x14ac:dyDescent="0.3">
      <c r="A38" s="282">
        <v>27</v>
      </c>
      <c r="B38" s="119" t="str">
        <f t="shared" si="17"/>
        <v/>
      </c>
      <c r="C38" s="120"/>
      <c r="D38" s="82">
        <v>27</v>
      </c>
      <c r="E38" s="121">
        <f t="shared" si="18"/>
        <v>43485</v>
      </c>
      <c r="F38" s="1"/>
      <c r="G38" s="4">
        <f t="shared" si="26"/>
        <v>950.37</v>
      </c>
      <c r="H38" s="102">
        <f t="shared" si="0"/>
        <v>174561.07000000004</v>
      </c>
      <c r="I38" s="162">
        <f t="shared" si="1"/>
        <v>27</v>
      </c>
      <c r="J38" s="124">
        <f t="shared" si="5"/>
        <v>1383.58</v>
      </c>
      <c r="K38" s="125">
        <f t="shared" si="6"/>
        <v>50</v>
      </c>
      <c r="L38" s="125">
        <f t="shared" si="7"/>
        <v>1333.58</v>
      </c>
      <c r="M38" s="125">
        <f t="shared" si="8"/>
        <v>365.69</v>
      </c>
      <c r="N38" s="269">
        <f t="shared" si="9"/>
        <v>967.88999999999987</v>
      </c>
      <c r="O38" s="125">
        <f t="shared" si="10"/>
        <v>174561.07000000004</v>
      </c>
      <c r="P38" s="118">
        <f t="shared" si="11"/>
        <v>1385.58</v>
      </c>
      <c r="Q38" s="109">
        <f t="shared" si="12"/>
        <v>1257.3123251349086</v>
      </c>
      <c r="R38" s="95">
        <f t="shared" si="13"/>
        <v>153951.70933977747</v>
      </c>
      <c r="S38" s="172">
        <f t="shared" si="2"/>
        <v>-1385.58</v>
      </c>
      <c r="T38" s="53"/>
      <c r="U38" s="162">
        <f t="shared" si="19"/>
        <v>27</v>
      </c>
      <c r="V38" s="124">
        <f t="shared" si="20"/>
        <v>1383.58</v>
      </c>
      <c r="W38" s="125">
        <f t="shared" si="21"/>
        <v>50</v>
      </c>
      <c r="X38" s="125">
        <f t="shared" si="22"/>
        <v>1333.58</v>
      </c>
      <c r="Y38" s="258">
        <f t="shared" si="14"/>
        <v>365.69</v>
      </c>
      <c r="Z38" s="269">
        <f t="shared" si="23"/>
        <v>967.88999999999987</v>
      </c>
      <c r="AA38" s="125">
        <f t="shared" si="24"/>
        <v>174561.07000000004</v>
      </c>
      <c r="AB38" s="118">
        <f t="shared" si="15"/>
        <v>1385.58</v>
      </c>
      <c r="AC38" s="109">
        <f t="shared" si="25"/>
        <v>1258.3258839977302</v>
      </c>
      <c r="AD38" s="95">
        <f t="shared" si="16"/>
        <v>154395.58661617129</v>
      </c>
      <c r="AE38" s="172">
        <f t="shared" si="4"/>
        <v>-1385.58</v>
      </c>
      <c r="AS38" s="53"/>
      <c r="BT38" s="96"/>
      <c r="BU38" s="96"/>
      <c r="BV38" s="96"/>
      <c r="BW38" s="96"/>
      <c r="BY38" s="191"/>
      <c r="BZ38" s="53"/>
      <c r="CA38" s="53"/>
      <c r="CB38" s="53"/>
      <c r="CC38" s="53"/>
      <c r="CD38" s="53"/>
      <c r="CE38" s="53"/>
      <c r="CF38" s="53"/>
    </row>
    <row r="39" spans="1:84" ht="15.6" customHeight="1" x14ac:dyDescent="0.3">
      <c r="A39" s="282">
        <v>28</v>
      </c>
      <c r="B39" s="119" t="str">
        <f t="shared" si="17"/>
        <v/>
      </c>
      <c r="C39" s="120"/>
      <c r="D39" s="82">
        <v>28</v>
      </c>
      <c r="E39" s="121">
        <f t="shared" si="18"/>
        <v>43516</v>
      </c>
      <c r="F39" s="1"/>
      <c r="G39" s="4">
        <f t="shared" si="26"/>
        <v>951.37</v>
      </c>
      <c r="H39" s="102">
        <f t="shared" si="0"/>
        <v>173591.16000000003</v>
      </c>
      <c r="I39" s="162">
        <f t="shared" si="1"/>
        <v>28</v>
      </c>
      <c r="J39" s="124">
        <f t="shared" si="5"/>
        <v>1383.58</v>
      </c>
      <c r="K39" s="125">
        <f t="shared" si="6"/>
        <v>50</v>
      </c>
      <c r="L39" s="125">
        <f t="shared" si="7"/>
        <v>1333.58</v>
      </c>
      <c r="M39" s="125">
        <f t="shared" si="8"/>
        <v>363.67</v>
      </c>
      <c r="N39" s="269">
        <f t="shared" si="9"/>
        <v>969.90999999999985</v>
      </c>
      <c r="O39" s="125">
        <f t="shared" si="10"/>
        <v>173591.16000000003</v>
      </c>
      <c r="P39" s="118">
        <f t="shared" si="11"/>
        <v>1385.58</v>
      </c>
      <c r="Q39" s="109">
        <f t="shared" si="12"/>
        <v>1252.7968083605062</v>
      </c>
      <c r="R39" s="95">
        <f t="shared" si="13"/>
        <v>152694.39701464257</v>
      </c>
      <c r="S39" s="172">
        <f t="shared" si="2"/>
        <v>-1385.58</v>
      </c>
      <c r="T39" s="53"/>
      <c r="U39" s="162">
        <f t="shared" si="19"/>
        <v>28</v>
      </c>
      <c r="V39" s="124">
        <f t="shared" si="20"/>
        <v>1383.58</v>
      </c>
      <c r="W39" s="125">
        <f t="shared" si="21"/>
        <v>50</v>
      </c>
      <c r="X39" s="125">
        <f t="shared" si="22"/>
        <v>1333.58</v>
      </c>
      <c r="Y39" s="258">
        <f t="shared" si="14"/>
        <v>363.67</v>
      </c>
      <c r="Z39" s="269">
        <f t="shared" si="23"/>
        <v>969.90999999999985</v>
      </c>
      <c r="AA39" s="125">
        <f t="shared" si="24"/>
        <v>173591.16000000003</v>
      </c>
      <c r="AB39" s="118">
        <f t="shared" si="15"/>
        <v>1385.58</v>
      </c>
      <c r="AC39" s="109">
        <f t="shared" si="25"/>
        <v>1253.8441471531739</v>
      </c>
      <c r="AD39" s="95">
        <f t="shared" si="16"/>
        <v>153137.26073217357</v>
      </c>
      <c r="AE39" s="172">
        <f t="shared" si="4"/>
        <v>-1385.58</v>
      </c>
      <c r="AS39" s="53"/>
      <c r="BT39" s="96"/>
      <c r="BU39" s="96"/>
      <c r="BV39" s="96"/>
      <c r="BW39" s="96"/>
      <c r="BY39" s="53"/>
      <c r="BZ39" s="53"/>
      <c r="CA39" s="53"/>
      <c r="CB39" s="53"/>
      <c r="CC39" s="53"/>
      <c r="CD39" s="53"/>
      <c r="CE39" s="53"/>
      <c r="CF39" s="53"/>
    </row>
    <row r="40" spans="1:84" ht="15.6" customHeight="1" x14ac:dyDescent="0.3">
      <c r="A40" s="282">
        <v>29</v>
      </c>
      <c r="B40" s="119" t="str">
        <f t="shared" si="17"/>
        <v/>
      </c>
      <c r="C40" s="120"/>
      <c r="D40" s="82">
        <v>29</v>
      </c>
      <c r="E40" s="121">
        <f t="shared" si="18"/>
        <v>43544</v>
      </c>
      <c r="F40" s="1"/>
      <c r="G40" s="4">
        <f t="shared" si="26"/>
        <v>952.37</v>
      </c>
      <c r="H40" s="102">
        <f t="shared" si="0"/>
        <v>172619.23000000004</v>
      </c>
      <c r="I40" s="162">
        <f t="shared" si="1"/>
        <v>29</v>
      </c>
      <c r="J40" s="124">
        <f t="shared" si="5"/>
        <v>1383.58</v>
      </c>
      <c r="K40" s="125">
        <f t="shared" si="6"/>
        <v>50</v>
      </c>
      <c r="L40" s="125">
        <f t="shared" si="7"/>
        <v>1333.58</v>
      </c>
      <c r="M40" s="125">
        <f t="shared" si="8"/>
        <v>361.65</v>
      </c>
      <c r="N40" s="269">
        <f t="shared" si="9"/>
        <v>971.93</v>
      </c>
      <c r="O40" s="125">
        <f t="shared" si="10"/>
        <v>172619.23000000004</v>
      </c>
      <c r="P40" s="118">
        <f t="shared" si="11"/>
        <v>1385.58</v>
      </c>
      <c r="Q40" s="109">
        <f t="shared" si="12"/>
        <v>1248.2975086320462</v>
      </c>
      <c r="R40" s="95">
        <f t="shared" si="13"/>
        <v>151441.60020628208</v>
      </c>
      <c r="S40" s="172">
        <f t="shared" si="2"/>
        <v>-1385.58</v>
      </c>
      <c r="T40" s="53"/>
      <c r="U40" s="162">
        <f t="shared" si="19"/>
        <v>29</v>
      </c>
      <c r="V40" s="124">
        <f t="shared" si="20"/>
        <v>1383.58</v>
      </c>
      <c r="W40" s="125">
        <f t="shared" si="21"/>
        <v>50</v>
      </c>
      <c r="X40" s="125">
        <f t="shared" si="22"/>
        <v>1333.58</v>
      </c>
      <c r="Y40" s="258">
        <f t="shared" si="14"/>
        <v>361.65</v>
      </c>
      <c r="Z40" s="269">
        <f t="shared" si="23"/>
        <v>971.93</v>
      </c>
      <c r="AA40" s="125">
        <f t="shared" si="24"/>
        <v>172619.23000000004</v>
      </c>
      <c r="AB40" s="118">
        <f t="shared" si="15"/>
        <v>1385.58</v>
      </c>
      <c r="AC40" s="109">
        <f t="shared" si="25"/>
        <v>1249.3783727595212</v>
      </c>
      <c r="AD40" s="95">
        <f t="shared" si="16"/>
        <v>151883.4165850204</v>
      </c>
      <c r="AE40" s="172">
        <f t="shared" si="4"/>
        <v>-1385.58</v>
      </c>
      <c r="AS40" s="53"/>
      <c r="BT40" s="96"/>
      <c r="BU40" s="96"/>
      <c r="BV40" s="96"/>
      <c r="BW40" s="96"/>
      <c r="BY40" s="53"/>
      <c r="BZ40" s="53"/>
      <c r="CA40" s="53"/>
      <c r="CB40" s="53"/>
      <c r="CC40" s="53"/>
      <c r="CD40" s="53"/>
      <c r="CE40" s="53"/>
      <c r="CF40" s="53"/>
    </row>
    <row r="41" spans="1:84" ht="15.6" customHeight="1" x14ac:dyDescent="0.3">
      <c r="A41" s="282">
        <v>30</v>
      </c>
      <c r="B41" s="119" t="str">
        <f t="shared" si="17"/>
        <v/>
      </c>
      <c r="C41" s="120"/>
      <c r="D41" s="82">
        <v>30</v>
      </c>
      <c r="E41" s="121">
        <f t="shared" si="18"/>
        <v>43575</v>
      </c>
      <c r="F41" s="1"/>
      <c r="G41" s="4">
        <f t="shared" si="26"/>
        <v>953.37</v>
      </c>
      <c r="H41" s="102">
        <f t="shared" si="0"/>
        <v>171645.27000000005</v>
      </c>
      <c r="I41" s="162">
        <f t="shared" si="1"/>
        <v>30</v>
      </c>
      <c r="J41" s="124">
        <f t="shared" si="5"/>
        <v>1383.58</v>
      </c>
      <c r="K41" s="125">
        <f t="shared" si="6"/>
        <v>50</v>
      </c>
      <c r="L41" s="125">
        <f t="shared" si="7"/>
        <v>1333.58</v>
      </c>
      <c r="M41" s="125">
        <f t="shared" si="8"/>
        <v>359.62</v>
      </c>
      <c r="N41" s="269">
        <f t="shared" si="9"/>
        <v>973.95999999999992</v>
      </c>
      <c r="O41" s="125">
        <f t="shared" si="10"/>
        <v>171645.27000000005</v>
      </c>
      <c r="P41" s="118">
        <f t="shared" si="11"/>
        <v>1385.58</v>
      </c>
      <c r="Q41" s="109">
        <f t="shared" si="12"/>
        <v>1243.8143677075605</v>
      </c>
      <c r="R41" s="95">
        <f t="shared" si="13"/>
        <v>150193.30269765004</v>
      </c>
      <c r="S41" s="172">
        <f t="shared" si="2"/>
        <v>-1385.58</v>
      </c>
      <c r="T41" s="53"/>
      <c r="U41" s="162">
        <f t="shared" si="19"/>
        <v>30</v>
      </c>
      <c r="V41" s="124">
        <f t="shared" si="20"/>
        <v>1383.58</v>
      </c>
      <c r="W41" s="125">
        <f t="shared" si="21"/>
        <v>50</v>
      </c>
      <c r="X41" s="125">
        <f t="shared" si="22"/>
        <v>1333.58</v>
      </c>
      <c r="Y41" s="258">
        <f t="shared" si="14"/>
        <v>359.62</v>
      </c>
      <c r="Z41" s="269">
        <f t="shared" si="23"/>
        <v>973.95999999999992</v>
      </c>
      <c r="AA41" s="125">
        <f t="shared" si="24"/>
        <v>171645.27000000005</v>
      </c>
      <c r="AB41" s="118">
        <f t="shared" si="15"/>
        <v>1385.58</v>
      </c>
      <c r="AC41" s="109">
        <f t="shared" si="25"/>
        <v>1244.9285039638489</v>
      </c>
      <c r="AD41" s="95">
        <f t="shared" si="16"/>
        <v>150634.03821226087</v>
      </c>
      <c r="AE41" s="172">
        <f t="shared" si="4"/>
        <v>-1385.58</v>
      </c>
      <c r="AS41" s="53"/>
      <c r="BT41" s="96"/>
      <c r="BU41" s="96"/>
      <c r="BV41" s="96"/>
      <c r="BW41" s="96"/>
      <c r="BY41" s="190"/>
      <c r="BZ41" s="53"/>
      <c r="CA41" s="53"/>
      <c r="CB41" s="53"/>
      <c r="CC41" s="53"/>
      <c r="CD41" s="53"/>
      <c r="CE41" s="53"/>
      <c r="CF41" s="53"/>
    </row>
    <row r="42" spans="1:84" ht="15.6" customHeight="1" x14ac:dyDescent="0.3">
      <c r="A42" s="282">
        <v>31</v>
      </c>
      <c r="B42" s="119" t="str">
        <f t="shared" si="17"/>
        <v/>
      </c>
      <c r="C42" s="120"/>
      <c r="D42" s="82">
        <v>31</v>
      </c>
      <c r="E42" s="121">
        <f t="shared" si="18"/>
        <v>43605</v>
      </c>
      <c r="F42" s="1"/>
      <c r="G42" s="4">
        <f t="shared" si="26"/>
        <v>954.37</v>
      </c>
      <c r="H42" s="102">
        <f t="shared" si="0"/>
        <v>170669.28000000006</v>
      </c>
      <c r="I42" s="162">
        <f t="shared" si="1"/>
        <v>31</v>
      </c>
      <c r="J42" s="124">
        <f t="shared" si="5"/>
        <v>1383.58</v>
      </c>
      <c r="K42" s="125">
        <f t="shared" si="6"/>
        <v>50</v>
      </c>
      <c r="L42" s="125">
        <f t="shared" si="7"/>
        <v>1333.58</v>
      </c>
      <c r="M42" s="125">
        <f t="shared" si="8"/>
        <v>357.59</v>
      </c>
      <c r="N42" s="269">
        <f t="shared" si="9"/>
        <v>975.99</v>
      </c>
      <c r="O42" s="125">
        <f t="shared" si="10"/>
        <v>170669.28000000006</v>
      </c>
      <c r="P42" s="118">
        <f t="shared" si="11"/>
        <v>1385.58</v>
      </c>
      <c r="Q42" s="109">
        <f t="shared" si="12"/>
        <v>1239.3473275542528</v>
      </c>
      <c r="R42" s="95">
        <f t="shared" si="13"/>
        <v>148949.48832994248</v>
      </c>
      <c r="S42" s="172">
        <f t="shared" si="2"/>
        <v>-1385.58</v>
      </c>
      <c r="T42" s="53"/>
      <c r="U42" s="162">
        <f t="shared" si="19"/>
        <v>31</v>
      </c>
      <c r="V42" s="124">
        <f t="shared" si="20"/>
        <v>1383.58</v>
      </c>
      <c r="W42" s="125">
        <f t="shared" si="21"/>
        <v>50</v>
      </c>
      <c r="X42" s="125">
        <f t="shared" si="22"/>
        <v>1333.58</v>
      </c>
      <c r="Y42" s="258">
        <f t="shared" si="14"/>
        <v>357.59</v>
      </c>
      <c r="Z42" s="269">
        <f t="shared" si="23"/>
        <v>975.99</v>
      </c>
      <c r="AA42" s="125">
        <f t="shared" si="24"/>
        <v>170669.28000000006</v>
      </c>
      <c r="AB42" s="118">
        <f t="shared" si="15"/>
        <v>1385.58</v>
      </c>
      <c r="AC42" s="109">
        <f t="shared" si="25"/>
        <v>1240.494484115726</v>
      </c>
      <c r="AD42" s="95">
        <f t="shared" si="16"/>
        <v>149389.10970829704</v>
      </c>
      <c r="AE42" s="172">
        <f t="shared" si="4"/>
        <v>-1385.58</v>
      </c>
      <c r="AS42" s="53"/>
      <c r="BT42" s="96"/>
      <c r="BU42" s="96"/>
      <c r="BV42" s="96"/>
      <c r="BW42" s="96"/>
    </row>
    <row r="43" spans="1:84" ht="15.6" customHeight="1" x14ac:dyDescent="0.3">
      <c r="A43" s="282">
        <v>32</v>
      </c>
      <c r="B43" s="119" t="str">
        <f t="shared" si="17"/>
        <v/>
      </c>
      <c r="C43" s="120"/>
      <c r="D43" s="82">
        <v>32</v>
      </c>
      <c r="E43" s="121">
        <f t="shared" si="18"/>
        <v>43636</v>
      </c>
      <c r="F43" s="1"/>
      <c r="G43" s="4">
        <f t="shared" si="26"/>
        <v>955.37</v>
      </c>
      <c r="H43" s="102">
        <f t="shared" si="0"/>
        <v>169691.26000000007</v>
      </c>
      <c r="I43" s="162">
        <f t="shared" si="1"/>
        <v>32</v>
      </c>
      <c r="J43" s="124">
        <f t="shared" si="5"/>
        <v>1383.58</v>
      </c>
      <c r="K43" s="125">
        <f t="shared" si="6"/>
        <v>50</v>
      </c>
      <c r="L43" s="125">
        <f t="shared" si="7"/>
        <v>1333.58</v>
      </c>
      <c r="M43" s="125">
        <f t="shared" si="8"/>
        <v>355.56</v>
      </c>
      <c r="N43" s="269">
        <f t="shared" si="9"/>
        <v>978.02</v>
      </c>
      <c r="O43" s="125">
        <f t="shared" si="10"/>
        <v>169691.26000000007</v>
      </c>
      <c r="P43" s="118">
        <f t="shared" si="11"/>
        <v>1385.58</v>
      </c>
      <c r="Q43" s="109">
        <f t="shared" si="12"/>
        <v>1234.8963303477465</v>
      </c>
      <c r="R43" s="95">
        <f t="shared" si="13"/>
        <v>147710.14100238823</v>
      </c>
      <c r="S43" s="172">
        <f t="shared" si="2"/>
        <v>-1385.58</v>
      </c>
      <c r="T43" s="53"/>
      <c r="U43" s="162">
        <f t="shared" si="19"/>
        <v>32</v>
      </c>
      <c r="V43" s="124">
        <f t="shared" si="20"/>
        <v>1383.58</v>
      </c>
      <c r="W43" s="125">
        <f t="shared" si="21"/>
        <v>50</v>
      </c>
      <c r="X43" s="125">
        <f t="shared" si="22"/>
        <v>1333.58</v>
      </c>
      <c r="Y43" s="258">
        <f t="shared" si="14"/>
        <v>355.56</v>
      </c>
      <c r="Z43" s="269">
        <f t="shared" si="23"/>
        <v>978.02</v>
      </c>
      <c r="AA43" s="125">
        <f t="shared" si="24"/>
        <v>169691.26000000007</v>
      </c>
      <c r="AB43" s="118">
        <f t="shared" si="15"/>
        <v>1385.58</v>
      </c>
      <c r="AC43" s="109">
        <f t="shared" si="25"/>
        <v>1236.0762567664899</v>
      </c>
      <c r="AD43" s="95">
        <f t="shared" si="16"/>
        <v>148148.61522418133</v>
      </c>
      <c r="AE43" s="172">
        <f t="shared" si="4"/>
        <v>-1385.58</v>
      </c>
      <c r="AS43" s="53"/>
      <c r="BT43" s="96"/>
      <c r="BU43" s="96"/>
      <c r="BV43" s="96"/>
      <c r="BW43" s="96"/>
    </row>
    <row r="44" spans="1:84" ht="15.6" customHeight="1" x14ac:dyDescent="0.3">
      <c r="A44" s="282">
        <v>33</v>
      </c>
      <c r="B44" s="119" t="str">
        <f t="shared" si="17"/>
        <v/>
      </c>
      <c r="C44" s="120"/>
      <c r="D44" s="82">
        <v>33</v>
      </c>
      <c r="E44" s="121">
        <f t="shared" si="18"/>
        <v>43666</v>
      </c>
      <c r="F44" s="1"/>
      <c r="G44" s="4">
        <f t="shared" si="26"/>
        <v>956.37</v>
      </c>
      <c r="H44" s="102">
        <f t="shared" si="0"/>
        <v>168711.20000000007</v>
      </c>
      <c r="I44" s="162">
        <f t="shared" si="1"/>
        <v>33</v>
      </c>
      <c r="J44" s="124">
        <f t="shared" si="5"/>
        <v>1383.58</v>
      </c>
      <c r="K44" s="125">
        <f t="shared" si="6"/>
        <v>50</v>
      </c>
      <c r="L44" s="125">
        <f t="shared" si="7"/>
        <v>1333.58</v>
      </c>
      <c r="M44" s="125">
        <f t="shared" si="8"/>
        <v>353.52</v>
      </c>
      <c r="N44" s="269">
        <f t="shared" si="9"/>
        <v>980.06</v>
      </c>
      <c r="O44" s="125">
        <f t="shared" si="10"/>
        <v>168711.20000000007</v>
      </c>
      <c r="P44" s="118">
        <f t="shared" si="11"/>
        <v>1385.58</v>
      </c>
      <c r="Q44" s="109">
        <f t="shared" si="12"/>
        <v>1230.4613184713342</v>
      </c>
      <c r="R44" s="95">
        <f t="shared" si="13"/>
        <v>146475.24467204048</v>
      </c>
      <c r="S44" s="172">
        <f t="shared" si="2"/>
        <v>-1385.58</v>
      </c>
      <c r="T44" s="53"/>
      <c r="U44" s="162">
        <f t="shared" si="19"/>
        <v>33</v>
      </c>
      <c r="V44" s="124">
        <f t="shared" si="20"/>
        <v>1383.58</v>
      </c>
      <c r="W44" s="125">
        <f t="shared" si="21"/>
        <v>50</v>
      </c>
      <c r="X44" s="125">
        <f t="shared" si="22"/>
        <v>1333.58</v>
      </c>
      <c r="Y44" s="258">
        <f t="shared" si="14"/>
        <v>353.52</v>
      </c>
      <c r="Z44" s="269">
        <f t="shared" si="23"/>
        <v>980.06</v>
      </c>
      <c r="AA44" s="125">
        <f t="shared" si="24"/>
        <v>168711.20000000007</v>
      </c>
      <c r="AB44" s="118">
        <f t="shared" si="15"/>
        <v>1385.58</v>
      </c>
      <c r="AC44" s="109">
        <f t="shared" si="25"/>
        <v>1231.6737656685311</v>
      </c>
      <c r="AD44" s="95">
        <f t="shared" si="16"/>
        <v>146912.53896741485</v>
      </c>
      <c r="AE44" s="172">
        <f t="shared" si="4"/>
        <v>-1385.58</v>
      </c>
      <c r="AS44" s="53"/>
      <c r="BT44" s="96"/>
      <c r="BU44" s="96"/>
      <c r="BV44" s="96"/>
      <c r="BW44" s="96"/>
    </row>
    <row r="45" spans="1:84" ht="15.6" customHeight="1" x14ac:dyDescent="0.3">
      <c r="A45" s="282">
        <v>34</v>
      </c>
      <c r="B45" s="119" t="str">
        <f t="shared" si="17"/>
        <v/>
      </c>
      <c r="C45" s="120"/>
      <c r="D45" s="82">
        <v>34</v>
      </c>
      <c r="E45" s="121">
        <f t="shared" si="18"/>
        <v>43697</v>
      </c>
      <c r="F45" s="1"/>
      <c r="G45" s="4">
        <f t="shared" si="26"/>
        <v>957.37</v>
      </c>
      <c r="H45" s="102">
        <f t="shared" si="0"/>
        <v>167729.10000000006</v>
      </c>
      <c r="I45" s="162">
        <f t="shared" si="1"/>
        <v>34</v>
      </c>
      <c r="J45" s="124">
        <f t="shared" si="5"/>
        <v>1383.58</v>
      </c>
      <c r="K45" s="125">
        <f t="shared" si="6"/>
        <v>50</v>
      </c>
      <c r="L45" s="125">
        <f t="shared" si="7"/>
        <v>1333.58</v>
      </c>
      <c r="M45" s="125">
        <f t="shared" si="8"/>
        <v>351.48</v>
      </c>
      <c r="N45" s="269">
        <f t="shared" si="9"/>
        <v>982.09999999999991</v>
      </c>
      <c r="O45" s="125">
        <f t="shared" si="10"/>
        <v>167729.10000000006</v>
      </c>
      <c r="P45" s="118">
        <f t="shared" si="11"/>
        <v>1385.58</v>
      </c>
      <c r="Q45" s="109">
        <f t="shared" si="12"/>
        <v>1226.0422345152344</v>
      </c>
      <c r="R45" s="95">
        <f t="shared" si="13"/>
        <v>145244.78335356916</v>
      </c>
      <c r="S45" s="172">
        <f t="shared" si="2"/>
        <v>-1385.58</v>
      </c>
      <c r="T45" s="53"/>
      <c r="U45" s="162">
        <f t="shared" si="19"/>
        <v>34</v>
      </c>
      <c r="V45" s="124">
        <f t="shared" si="20"/>
        <v>1383.58</v>
      </c>
      <c r="W45" s="125">
        <f t="shared" si="21"/>
        <v>50</v>
      </c>
      <c r="X45" s="125">
        <f t="shared" si="22"/>
        <v>1333.58</v>
      </c>
      <c r="Y45" s="258">
        <f t="shared" si="14"/>
        <v>351.48</v>
      </c>
      <c r="Z45" s="269">
        <f t="shared" si="23"/>
        <v>982.09999999999991</v>
      </c>
      <c r="AA45" s="125">
        <f t="shared" si="24"/>
        <v>167729.10000000006</v>
      </c>
      <c r="AB45" s="118">
        <f t="shared" si="15"/>
        <v>1385.58</v>
      </c>
      <c r="AC45" s="109">
        <f t="shared" si="25"/>
        <v>1227.2869547745736</v>
      </c>
      <c r="AD45" s="95">
        <f t="shared" si="16"/>
        <v>145680.86520174632</v>
      </c>
      <c r="AE45" s="172">
        <f t="shared" si="4"/>
        <v>-1385.58</v>
      </c>
      <c r="AS45" s="53"/>
      <c r="BT45" s="96"/>
      <c r="BU45" s="96"/>
      <c r="BV45" s="96"/>
      <c r="BW45" s="96"/>
    </row>
    <row r="46" spans="1:84" ht="15.6" customHeight="1" x14ac:dyDescent="0.3">
      <c r="A46" s="282">
        <v>35</v>
      </c>
      <c r="B46" s="119" t="str">
        <f t="shared" si="17"/>
        <v/>
      </c>
      <c r="C46" s="120"/>
      <c r="D46" s="82">
        <v>35</v>
      </c>
      <c r="E46" s="121">
        <f t="shared" si="18"/>
        <v>43728</v>
      </c>
      <c r="F46" s="1"/>
      <c r="G46" s="4">
        <f t="shared" si="26"/>
        <v>958.37</v>
      </c>
      <c r="H46" s="102">
        <f t="shared" si="0"/>
        <v>166744.96000000005</v>
      </c>
      <c r="I46" s="162">
        <f t="shared" si="1"/>
        <v>35</v>
      </c>
      <c r="J46" s="124">
        <f t="shared" si="5"/>
        <v>1383.58</v>
      </c>
      <c r="K46" s="125">
        <f t="shared" si="6"/>
        <v>50</v>
      </c>
      <c r="L46" s="125">
        <f t="shared" si="7"/>
        <v>1333.58</v>
      </c>
      <c r="M46" s="125">
        <f t="shared" si="8"/>
        <v>349.44</v>
      </c>
      <c r="N46" s="269">
        <f t="shared" si="9"/>
        <v>984.13999999999987</v>
      </c>
      <c r="O46" s="125">
        <f t="shared" si="10"/>
        <v>166744.96000000005</v>
      </c>
      <c r="P46" s="118">
        <f t="shared" si="11"/>
        <v>1385.58</v>
      </c>
      <c r="Q46" s="109">
        <f t="shared" si="12"/>
        <v>1221.639021275847</v>
      </c>
      <c r="R46" s="95">
        <f t="shared" si="13"/>
        <v>144018.74111905391</v>
      </c>
      <c r="S46" s="172">
        <f t="shared" si="2"/>
        <v>-1385.58</v>
      </c>
      <c r="T46" s="53"/>
      <c r="U46" s="162">
        <f t="shared" si="19"/>
        <v>35</v>
      </c>
      <c r="V46" s="124">
        <f t="shared" si="20"/>
        <v>1383.58</v>
      </c>
      <c r="W46" s="125">
        <f t="shared" si="21"/>
        <v>50</v>
      </c>
      <c r="X46" s="125">
        <f t="shared" si="22"/>
        <v>1333.58</v>
      </c>
      <c r="Y46" s="258">
        <f t="shared" si="14"/>
        <v>349.44</v>
      </c>
      <c r="Z46" s="269">
        <f t="shared" si="23"/>
        <v>984.13999999999987</v>
      </c>
      <c r="AA46" s="125">
        <f t="shared" si="24"/>
        <v>166744.96000000005</v>
      </c>
      <c r="AB46" s="118">
        <f t="shared" si="15"/>
        <v>1385.58</v>
      </c>
      <c r="AC46" s="109">
        <f t="shared" si="25"/>
        <v>1222.9157682369641</v>
      </c>
      <c r="AD46" s="95">
        <f t="shared" si="16"/>
        <v>144453.57824697174</v>
      </c>
      <c r="AE46" s="172">
        <f t="shared" si="4"/>
        <v>-1385.58</v>
      </c>
      <c r="AS46" s="53"/>
      <c r="BT46" s="96"/>
      <c r="BU46" s="96"/>
      <c r="BV46" s="96"/>
      <c r="BW46" s="96"/>
    </row>
    <row r="47" spans="1:84" ht="15.6" customHeight="1" x14ac:dyDescent="0.3">
      <c r="A47" s="282">
        <v>36</v>
      </c>
      <c r="B47" s="119" t="str">
        <f t="shared" si="17"/>
        <v/>
      </c>
      <c r="C47" s="120"/>
      <c r="D47" s="82">
        <v>36</v>
      </c>
      <c r="E47" s="121">
        <f t="shared" si="18"/>
        <v>43758</v>
      </c>
      <c r="F47" s="1"/>
      <c r="G47" s="4">
        <f t="shared" si="26"/>
        <v>959.37</v>
      </c>
      <c r="H47" s="102">
        <f t="shared" si="0"/>
        <v>165758.77000000005</v>
      </c>
      <c r="I47" s="162">
        <f t="shared" si="1"/>
        <v>36</v>
      </c>
      <c r="J47" s="124">
        <f t="shared" si="5"/>
        <v>1383.58</v>
      </c>
      <c r="K47" s="125">
        <f t="shared" si="6"/>
        <v>50</v>
      </c>
      <c r="L47" s="125">
        <f t="shared" si="7"/>
        <v>1333.58</v>
      </c>
      <c r="M47" s="125">
        <f t="shared" si="8"/>
        <v>347.39</v>
      </c>
      <c r="N47" s="269">
        <f t="shared" si="9"/>
        <v>986.18999999999994</v>
      </c>
      <c r="O47" s="125">
        <f t="shared" si="10"/>
        <v>165758.77000000005</v>
      </c>
      <c r="P47" s="118">
        <f t="shared" si="11"/>
        <v>1385.58</v>
      </c>
      <c r="Q47" s="109">
        <f t="shared" si="12"/>
        <v>1217.251621755013</v>
      </c>
      <c r="R47" s="95">
        <f t="shared" si="13"/>
        <v>142797.10209777806</v>
      </c>
      <c r="S47" s="172">
        <f t="shared" si="2"/>
        <v>-1385.58</v>
      </c>
      <c r="T47" s="53"/>
      <c r="U47" s="162">
        <f t="shared" si="19"/>
        <v>36</v>
      </c>
      <c r="V47" s="124">
        <f t="shared" si="20"/>
        <v>1383.58</v>
      </c>
      <c r="W47" s="125">
        <f t="shared" si="21"/>
        <v>50</v>
      </c>
      <c r="X47" s="125">
        <f t="shared" si="22"/>
        <v>1333.58</v>
      </c>
      <c r="Y47" s="258">
        <f t="shared" si="14"/>
        <v>347.39</v>
      </c>
      <c r="Z47" s="269">
        <f t="shared" si="23"/>
        <v>986.18999999999994</v>
      </c>
      <c r="AA47" s="125">
        <f t="shared" si="24"/>
        <v>165758.77000000005</v>
      </c>
      <c r="AB47" s="118">
        <f t="shared" si="15"/>
        <v>1385.58</v>
      </c>
      <c r="AC47" s="109">
        <f t="shared" si="25"/>
        <v>1218.56015040696</v>
      </c>
      <c r="AD47" s="95">
        <f t="shared" si="16"/>
        <v>143230.66247873477</v>
      </c>
      <c r="AE47" s="172">
        <f t="shared" si="4"/>
        <v>-1385.58</v>
      </c>
      <c r="AS47" s="53"/>
      <c r="BT47" s="96"/>
      <c r="BU47" s="96"/>
      <c r="BV47" s="96"/>
      <c r="BW47" s="96"/>
    </row>
    <row r="48" spans="1:84" ht="15.6" customHeight="1" x14ac:dyDescent="0.3">
      <c r="A48" s="282">
        <v>37</v>
      </c>
      <c r="B48" s="119" t="str">
        <f t="shared" si="17"/>
        <v/>
      </c>
      <c r="C48" s="120"/>
      <c r="D48" s="82">
        <v>37</v>
      </c>
      <c r="E48" s="121">
        <f t="shared" si="18"/>
        <v>43789</v>
      </c>
      <c r="F48" s="1"/>
      <c r="G48" s="4">
        <f t="shared" si="26"/>
        <v>960.37</v>
      </c>
      <c r="H48" s="102">
        <f t="shared" si="0"/>
        <v>164770.52000000005</v>
      </c>
      <c r="I48" s="162">
        <f t="shared" si="1"/>
        <v>37</v>
      </c>
      <c r="J48" s="124">
        <f t="shared" si="5"/>
        <v>1383.58</v>
      </c>
      <c r="K48" s="125">
        <f t="shared" si="6"/>
        <v>50</v>
      </c>
      <c r="L48" s="125">
        <f t="shared" si="7"/>
        <v>1333.58</v>
      </c>
      <c r="M48" s="125">
        <f t="shared" si="8"/>
        <v>345.33</v>
      </c>
      <c r="N48" s="269">
        <f t="shared" si="9"/>
        <v>988.25</v>
      </c>
      <c r="O48" s="125">
        <f t="shared" si="10"/>
        <v>164770.52000000005</v>
      </c>
      <c r="P48" s="118">
        <f t="shared" si="11"/>
        <v>1985.58</v>
      </c>
      <c r="Q48" s="109">
        <f t="shared" si="12"/>
        <v>1738.0954033827556</v>
      </c>
      <c r="R48" s="95">
        <f t="shared" si="13"/>
        <v>141579.85047602304</v>
      </c>
      <c r="S48" s="172">
        <f t="shared" si="2"/>
        <v>-1985.58</v>
      </c>
      <c r="T48" s="53"/>
      <c r="U48" s="162">
        <f t="shared" si="19"/>
        <v>37</v>
      </c>
      <c r="V48" s="124">
        <f t="shared" si="20"/>
        <v>1383.58</v>
      </c>
      <c r="W48" s="125">
        <f t="shared" si="21"/>
        <v>50</v>
      </c>
      <c r="X48" s="125">
        <f t="shared" si="22"/>
        <v>1333.58</v>
      </c>
      <c r="Y48" s="258">
        <f t="shared" si="14"/>
        <v>345.33</v>
      </c>
      <c r="Z48" s="269">
        <f t="shared" si="23"/>
        <v>988.25</v>
      </c>
      <c r="AA48" s="125">
        <f t="shared" si="24"/>
        <v>164770.52000000005</v>
      </c>
      <c r="AB48" s="118">
        <f t="shared" si="15"/>
        <v>1985.58</v>
      </c>
      <c r="AC48" s="109">
        <f t="shared" si="25"/>
        <v>1740.0157613469551</v>
      </c>
      <c r="AD48" s="95">
        <f t="shared" si="16"/>
        <v>142012.1023283278</v>
      </c>
      <c r="AE48" s="172">
        <f t="shared" si="4"/>
        <v>-1985.58</v>
      </c>
      <c r="AS48" s="53"/>
      <c r="BT48" s="96"/>
      <c r="BU48" s="96"/>
      <c r="BV48" s="96"/>
      <c r="BW48" s="96"/>
    </row>
    <row r="49" spans="1:75" ht="15.6" customHeight="1" x14ac:dyDescent="0.3">
      <c r="A49" s="282">
        <v>38</v>
      </c>
      <c r="B49" s="119" t="str">
        <f t="shared" si="17"/>
        <v/>
      </c>
      <c r="C49" s="120"/>
      <c r="D49" s="82">
        <v>38</v>
      </c>
      <c r="E49" s="121">
        <f t="shared" si="18"/>
        <v>43819</v>
      </c>
      <c r="F49" s="1"/>
      <c r="G49" s="4">
        <f t="shared" si="26"/>
        <v>961.37</v>
      </c>
      <c r="H49" s="102">
        <f t="shared" si="0"/>
        <v>163780.21000000005</v>
      </c>
      <c r="I49" s="162">
        <f t="shared" si="1"/>
        <v>38</v>
      </c>
      <c r="J49" s="124">
        <f t="shared" si="5"/>
        <v>1383.58</v>
      </c>
      <c r="K49" s="125">
        <f t="shared" si="6"/>
        <v>50</v>
      </c>
      <c r="L49" s="125">
        <f t="shared" si="7"/>
        <v>1333.58</v>
      </c>
      <c r="M49" s="125">
        <f t="shared" si="8"/>
        <v>343.27</v>
      </c>
      <c r="N49" s="269">
        <f t="shared" si="9"/>
        <v>990.31</v>
      </c>
      <c r="O49" s="125">
        <f t="shared" si="10"/>
        <v>163780.21000000005</v>
      </c>
      <c r="P49" s="118">
        <f t="shared" si="11"/>
        <v>1385.58</v>
      </c>
      <c r="Q49" s="109">
        <f t="shared" si="12"/>
        <v>1208.5240368991533</v>
      </c>
      <c r="R49" s="95">
        <f t="shared" si="13"/>
        <v>139841.75507264028</v>
      </c>
      <c r="S49" s="172">
        <f t="shared" si="2"/>
        <v>-1385.58</v>
      </c>
      <c r="T49" s="53"/>
      <c r="U49" s="162">
        <f t="shared" si="19"/>
        <v>38</v>
      </c>
      <c r="V49" s="124">
        <f t="shared" si="20"/>
        <v>1383.58</v>
      </c>
      <c r="W49" s="125">
        <f t="shared" si="21"/>
        <v>50</v>
      </c>
      <c r="X49" s="125">
        <f t="shared" si="22"/>
        <v>1333.58</v>
      </c>
      <c r="Y49" s="258">
        <f t="shared" si="14"/>
        <v>343.27</v>
      </c>
      <c r="Z49" s="269">
        <f t="shared" si="23"/>
        <v>990.31</v>
      </c>
      <c r="AA49" s="125">
        <f t="shared" si="24"/>
        <v>163780.21000000005</v>
      </c>
      <c r="AB49" s="118">
        <f t="shared" si="15"/>
        <v>1385.58</v>
      </c>
      <c r="AC49" s="109">
        <f t="shared" si="25"/>
        <v>1209.8953992651011</v>
      </c>
      <c r="AD49" s="95">
        <f t="shared" si="16"/>
        <v>140272.08656698084</v>
      </c>
      <c r="AE49" s="172">
        <f t="shared" si="4"/>
        <v>-1385.58</v>
      </c>
      <c r="AS49" s="53"/>
      <c r="BT49" s="96"/>
      <c r="BU49" s="96"/>
      <c r="BV49" s="96"/>
      <c r="BW49" s="96"/>
    </row>
    <row r="50" spans="1:75" ht="15.6" customHeight="1" x14ac:dyDescent="0.3">
      <c r="A50" s="282">
        <v>39</v>
      </c>
      <c r="B50" s="119" t="str">
        <f t="shared" si="17"/>
        <v/>
      </c>
      <c r="C50" s="120"/>
      <c r="D50" s="82">
        <v>39</v>
      </c>
      <c r="E50" s="121">
        <f t="shared" si="18"/>
        <v>43850</v>
      </c>
      <c r="F50" s="1"/>
      <c r="G50" s="4">
        <f t="shared" si="26"/>
        <v>962.37</v>
      </c>
      <c r="H50" s="102">
        <f t="shared" si="0"/>
        <v>162787.84000000005</v>
      </c>
      <c r="I50" s="162">
        <f t="shared" si="1"/>
        <v>39</v>
      </c>
      <c r="J50" s="124">
        <f t="shared" si="5"/>
        <v>1383.58</v>
      </c>
      <c r="K50" s="125">
        <f t="shared" si="6"/>
        <v>50</v>
      </c>
      <c r="L50" s="125">
        <f t="shared" si="7"/>
        <v>1333.58</v>
      </c>
      <c r="M50" s="125">
        <f t="shared" si="8"/>
        <v>341.21</v>
      </c>
      <c r="N50" s="269">
        <f t="shared" si="9"/>
        <v>992.36999999999989</v>
      </c>
      <c r="O50" s="125">
        <f t="shared" si="10"/>
        <v>162787.84000000005</v>
      </c>
      <c r="P50" s="118">
        <f t="shared" si="11"/>
        <v>1385.58</v>
      </c>
      <c r="Q50" s="109">
        <f t="shared" si="12"/>
        <v>1204.1837385883889</v>
      </c>
      <c r="R50" s="95">
        <f t="shared" si="13"/>
        <v>138633.23103574113</v>
      </c>
      <c r="S50" s="172">
        <f t="shared" si="2"/>
        <v>-1385.58</v>
      </c>
      <c r="T50" s="53"/>
      <c r="U50" s="162">
        <f t="shared" si="19"/>
        <v>39</v>
      </c>
      <c r="V50" s="124">
        <f t="shared" si="20"/>
        <v>1383.58</v>
      </c>
      <c r="W50" s="125">
        <f t="shared" si="21"/>
        <v>50</v>
      </c>
      <c r="X50" s="125">
        <f t="shared" si="22"/>
        <v>1333.58</v>
      </c>
      <c r="Y50" s="258">
        <f t="shared" si="14"/>
        <v>341.21</v>
      </c>
      <c r="Z50" s="269">
        <f t="shared" si="23"/>
        <v>992.36999999999989</v>
      </c>
      <c r="AA50" s="125">
        <f t="shared" si="24"/>
        <v>162787.84000000005</v>
      </c>
      <c r="AB50" s="118">
        <f t="shared" si="15"/>
        <v>1385.58</v>
      </c>
      <c r="AC50" s="109">
        <f t="shared" si="25"/>
        <v>1205.5861556439509</v>
      </c>
      <c r="AD50" s="95">
        <f t="shared" si="16"/>
        <v>139062.19116771573</v>
      </c>
      <c r="AE50" s="172">
        <f t="shared" si="4"/>
        <v>-1385.58</v>
      </c>
      <c r="AS50" s="53"/>
      <c r="BT50" s="96"/>
      <c r="BU50" s="96"/>
      <c r="BV50" s="96"/>
      <c r="BW50" s="96"/>
    </row>
    <row r="51" spans="1:75" ht="15.6" customHeight="1" x14ac:dyDescent="0.3">
      <c r="A51" s="282">
        <v>40</v>
      </c>
      <c r="B51" s="119" t="str">
        <f t="shared" si="17"/>
        <v/>
      </c>
      <c r="C51" s="120"/>
      <c r="D51" s="82">
        <v>40</v>
      </c>
      <c r="E51" s="121">
        <f t="shared" si="18"/>
        <v>43881</v>
      </c>
      <c r="F51" s="1"/>
      <c r="G51" s="4">
        <f t="shared" si="26"/>
        <v>963.37</v>
      </c>
      <c r="H51" s="102">
        <f t="shared" si="0"/>
        <v>161793.40000000005</v>
      </c>
      <c r="I51" s="162">
        <f t="shared" si="1"/>
        <v>40</v>
      </c>
      <c r="J51" s="124">
        <f t="shared" si="5"/>
        <v>1383.58</v>
      </c>
      <c r="K51" s="125">
        <f t="shared" si="6"/>
        <v>50</v>
      </c>
      <c r="L51" s="125">
        <f t="shared" si="7"/>
        <v>1333.58</v>
      </c>
      <c r="M51" s="125">
        <f t="shared" si="8"/>
        <v>339.14</v>
      </c>
      <c r="N51" s="269">
        <f t="shared" si="9"/>
        <v>994.43999999999994</v>
      </c>
      <c r="O51" s="125">
        <f t="shared" si="10"/>
        <v>161793.40000000005</v>
      </c>
      <c r="P51" s="118">
        <f t="shared" si="11"/>
        <v>1385.58</v>
      </c>
      <c r="Q51" s="109">
        <f t="shared" si="12"/>
        <v>1199.8590280432386</v>
      </c>
      <c r="R51" s="95">
        <f t="shared" si="13"/>
        <v>137429.04729715275</v>
      </c>
      <c r="S51" s="172">
        <f t="shared" si="2"/>
        <v>-1385.58</v>
      </c>
      <c r="T51" s="53"/>
      <c r="U51" s="162">
        <f t="shared" si="19"/>
        <v>40</v>
      </c>
      <c r="V51" s="124">
        <f t="shared" si="20"/>
        <v>1383.58</v>
      </c>
      <c r="W51" s="125">
        <f t="shared" si="21"/>
        <v>50</v>
      </c>
      <c r="X51" s="125">
        <f t="shared" si="22"/>
        <v>1333.58</v>
      </c>
      <c r="Y51" s="258">
        <f t="shared" si="14"/>
        <v>339.14</v>
      </c>
      <c r="Z51" s="269">
        <f t="shared" si="23"/>
        <v>994.43999999999994</v>
      </c>
      <c r="AA51" s="125">
        <f t="shared" si="24"/>
        <v>161793.40000000005</v>
      </c>
      <c r="AB51" s="118">
        <f t="shared" si="15"/>
        <v>1385.58</v>
      </c>
      <c r="AC51" s="109">
        <f t="shared" si="25"/>
        <v>1201.2922601104101</v>
      </c>
      <c r="AD51" s="95">
        <f t="shared" si="16"/>
        <v>137856.60501207178</v>
      </c>
      <c r="AE51" s="172">
        <f t="shared" si="4"/>
        <v>-1385.58</v>
      </c>
      <c r="AS51" s="53"/>
      <c r="BT51" s="96"/>
      <c r="BU51" s="96"/>
      <c r="BV51" s="96"/>
      <c r="BW51" s="96"/>
    </row>
    <row r="52" spans="1:75" ht="15.6" customHeight="1" x14ac:dyDescent="0.3">
      <c r="A52" s="282">
        <v>41</v>
      </c>
      <c r="B52" s="119" t="str">
        <f t="shared" si="17"/>
        <v/>
      </c>
      <c r="C52" s="120"/>
      <c r="D52" s="82">
        <v>41</v>
      </c>
      <c r="E52" s="121">
        <f t="shared" si="18"/>
        <v>43910</v>
      </c>
      <c r="F52" s="1"/>
      <c r="G52" s="4">
        <f t="shared" si="26"/>
        <v>964.37</v>
      </c>
      <c r="H52" s="102">
        <f t="shared" si="0"/>
        <v>160796.89000000004</v>
      </c>
      <c r="I52" s="162">
        <f t="shared" si="1"/>
        <v>41</v>
      </c>
      <c r="J52" s="124">
        <f t="shared" si="5"/>
        <v>1383.58</v>
      </c>
      <c r="K52" s="125">
        <f t="shared" si="6"/>
        <v>50</v>
      </c>
      <c r="L52" s="125">
        <f t="shared" si="7"/>
        <v>1333.58</v>
      </c>
      <c r="M52" s="125">
        <f t="shared" si="8"/>
        <v>337.07</v>
      </c>
      <c r="N52" s="269">
        <f t="shared" si="9"/>
        <v>996.51</v>
      </c>
      <c r="O52" s="125">
        <f t="shared" si="10"/>
        <v>160796.89000000004</v>
      </c>
      <c r="P52" s="118">
        <f t="shared" si="11"/>
        <v>1385.58</v>
      </c>
      <c r="Q52" s="109">
        <f t="shared" si="12"/>
        <v>1195.549849281736</v>
      </c>
      <c r="R52" s="95">
        <f t="shared" si="13"/>
        <v>136229.18826910952</v>
      </c>
      <c r="S52" s="172">
        <f t="shared" si="2"/>
        <v>-1385.58</v>
      </c>
      <c r="T52" s="53"/>
      <c r="U52" s="162">
        <f t="shared" si="19"/>
        <v>41</v>
      </c>
      <c r="V52" s="124">
        <f t="shared" si="20"/>
        <v>1383.58</v>
      </c>
      <c r="W52" s="125">
        <f t="shared" si="21"/>
        <v>50</v>
      </c>
      <c r="X52" s="125">
        <f t="shared" si="22"/>
        <v>1333.58</v>
      </c>
      <c r="Y52" s="258">
        <f t="shared" si="14"/>
        <v>337.07</v>
      </c>
      <c r="Z52" s="269">
        <f t="shared" si="23"/>
        <v>996.51</v>
      </c>
      <c r="AA52" s="125">
        <f t="shared" si="24"/>
        <v>160796.89000000004</v>
      </c>
      <c r="AB52" s="118">
        <f t="shared" si="15"/>
        <v>1385.58</v>
      </c>
      <c r="AC52" s="109">
        <f t="shared" si="25"/>
        <v>1197.0136579997136</v>
      </c>
      <c r="AD52" s="95">
        <f t="shared" si="16"/>
        <v>136655.31275196138</v>
      </c>
      <c r="AE52" s="172">
        <f t="shared" si="4"/>
        <v>-1385.58</v>
      </c>
      <c r="AS52" s="53"/>
      <c r="BT52" s="96"/>
      <c r="BU52" s="96"/>
      <c r="BV52" s="96"/>
      <c r="BW52" s="96"/>
    </row>
    <row r="53" spans="1:75" ht="15.6" customHeight="1" x14ac:dyDescent="0.3">
      <c r="A53" s="282">
        <v>42</v>
      </c>
      <c r="B53" s="119" t="str">
        <f t="shared" si="17"/>
        <v/>
      </c>
      <c r="C53" s="120"/>
      <c r="D53" s="82">
        <v>42</v>
      </c>
      <c r="E53" s="121">
        <f t="shared" si="18"/>
        <v>43941</v>
      </c>
      <c r="F53" s="1"/>
      <c r="G53" s="4">
        <f t="shared" si="26"/>
        <v>965.37</v>
      </c>
      <c r="H53" s="102">
        <f t="shared" si="0"/>
        <v>159798.30000000005</v>
      </c>
      <c r="I53" s="162">
        <f t="shared" si="1"/>
        <v>42</v>
      </c>
      <c r="J53" s="124">
        <f t="shared" si="5"/>
        <v>1383.58</v>
      </c>
      <c r="K53" s="125">
        <f t="shared" si="6"/>
        <v>50</v>
      </c>
      <c r="L53" s="125">
        <f t="shared" si="7"/>
        <v>1333.58</v>
      </c>
      <c r="M53" s="125">
        <f t="shared" si="8"/>
        <v>334.99</v>
      </c>
      <c r="N53" s="269">
        <f t="shared" si="9"/>
        <v>998.58999999999992</v>
      </c>
      <c r="O53" s="125">
        <f t="shared" si="10"/>
        <v>159798.30000000005</v>
      </c>
      <c r="P53" s="118">
        <f t="shared" si="11"/>
        <v>1385.58</v>
      </c>
      <c r="Q53" s="109">
        <f t="shared" si="12"/>
        <v>1191.2561465229671</v>
      </c>
      <c r="R53" s="95">
        <f t="shared" si="13"/>
        <v>135033.6384198278</v>
      </c>
      <c r="S53" s="172">
        <f t="shared" si="2"/>
        <v>-1385.58</v>
      </c>
      <c r="T53" s="53"/>
      <c r="U53" s="162">
        <f t="shared" si="19"/>
        <v>42</v>
      </c>
      <c r="V53" s="124">
        <f t="shared" si="20"/>
        <v>1383.58</v>
      </c>
      <c r="W53" s="125">
        <f t="shared" si="21"/>
        <v>50</v>
      </c>
      <c r="X53" s="125">
        <f t="shared" si="22"/>
        <v>1333.58</v>
      </c>
      <c r="Y53" s="258">
        <f t="shared" si="14"/>
        <v>334.99</v>
      </c>
      <c r="Z53" s="269">
        <f t="shared" si="23"/>
        <v>998.58999999999992</v>
      </c>
      <c r="AA53" s="125">
        <f t="shared" si="24"/>
        <v>159798.30000000005</v>
      </c>
      <c r="AB53" s="118">
        <f t="shared" si="15"/>
        <v>1385.58</v>
      </c>
      <c r="AC53" s="109">
        <f t="shared" si="25"/>
        <v>1192.7502948417925</v>
      </c>
      <c r="AD53" s="95">
        <f t="shared" si="16"/>
        <v>135458.29909396166</v>
      </c>
      <c r="AE53" s="172">
        <f t="shared" si="4"/>
        <v>-1385.58</v>
      </c>
      <c r="AS53" s="53"/>
      <c r="BT53" s="96"/>
      <c r="BU53" s="96"/>
      <c r="BV53" s="96"/>
      <c r="BW53" s="96"/>
    </row>
    <row r="54" spans="1:75" ht="15.6" customHeight="1" x14ac:dyDescent="0.3">
      <c r="A54" s="282">
        <v>43</v>
      </c>
      <c r="B54" s="119" t="str">
        <f t="shared" si="17"/>
        <v/>
      </c>
      <c r="C54" s="120"/>
      <c r="D54" s="82">
        <v>43</v>
      </c>
      <c r="E54" s="121">
        <f t="shared" si="18"/>
        <v>43971</v>
      </c>
      <c r="F54" s="1"/>
      <c r="G54" s="4">
        <f t="shared" si="26"/>
        <v>966.37</v>
      </c>
      <c r="H54" s="102">
        <f t="shared" si="0"/>
        <v>158797.63000000003</v>
      </c>
      <c r="I54" s="162">
        <f t="shared" si="1"/>
        <v>43</v>
      </c>
      <c r="J54" s="124">
        <f t="shared" si="5"/>
        <v>1383.58</v>
      </c>
      <c r="K54" s="125">
        <f t="shared" si="6"/>
        <v>50</v>
      </c>
      <c r="L54" s="125">
        <f t="shared" si="7"/>
        <v>1333.58</v>
      </c>
      <c r="M54" s="125">
        <f t="shared" si="8"/>
        <v>332.91</v>
      </c>
      <c r="N54" s="269">
        <f t="shared" si="9"/>
        <v>1000.6699999999998</v>
      </c>
      <c r="O54" s="125">
        <f t="shared" si="10"/>
        <v>158797.63000000003</v>
      </c>
      <c r="P54" s="118">
        <f t="shared" si="11"/>
        <v>1385.58</v>
      </c>
      <c r="Q54" s="109">
        <f t="shared" si="12"/>
        <v>1186.9778641863513</v>
      </c>
      <c r="R54" s="95">
        <f t="shared" si="13"/>
        <v>133842.38227330483</v>
      </c>
      <c r="S54" s="172">
        <f t="shared" si="2"/>
        <v>-1385.58</v>
      </c>
      <c r="T54" s="53"/>
      <c r="U54" s="162">
        <f t="shared" si="19"/>
        <v>43</v>
      </c>
      <c r="V54" s="124">
        <f t="shared" si="20"/>
        <v>1383.58</v>
      </c>
      <c r="W54" s="125">
        <f t="shared" si="21"/>
        <v>50</v>
      </c>
      <c r="X54" s="125">
        <f t="shared" si="22"/>
        <v>1333.58</v>
      </c>
      <c r="Y54" s="258">
        <f t="shared" si="14"/>
        <v>332.91</v>
      </c>
      <c r="Z54" s="269">
        <f t="shared" si="23"/>
        <v>1000.6699999999998</v>
      </c>
      <c r="AA54" s="125">
        <f t="shared" si="24"/>
        <v>158797.63000000003</v>
      </c>
      <c r="AB54" s="118">
        <f t="shared" si="15"/>
        <v>1385.58</v>
      </c>
      <c r="AC54" s="109">
        <f t="shared" si="25"/>
        <v>1188.5021163605832</v>
      </c>
      <c r="AD54" s="95">
        <f t="shared" si="16"/>
        <v>134265.54879911986</v>
      </c>
      <c r="AE54" s="172">
        <f t="shared" si="4"/>
        <v>-1385.58</v>
      </c>
      <c r="AS54" s="53"/>
      <c r="BT54" s="96"/>
      <c r="BU54" s="96"/>
      <c r="BV54" s="96"/>
      <c r="BW54" s="96"/>
    </row>
    <row r="55" spans="1:75" ht="15.6" customHeight="1" x14ac:dyDescent="0.3">
      <c r="A55" s="282">
        <v>44</v>
      </c>
      <c r="B55" s="119" t="str">
        <f t="shared" si="17"/>
        <v/>
      </c>
      <c r="C55" s="120"/>
      <c r="D55" s="82">
        <v>44</v>
      </c>
      <c r="E55" s="121">
        <f t="shared" si="18"/>
        <v>44002</v>
      </c>
      <c r="F55" s="1"/>
      <c r="G55" s="4">
        <f t="shared" si="26"/>
        <v>967.37</v>
      </c>
      <c r="H55" s="102">
        <f t="shared" si="0"/>
        <v>157794.88000000003</v>
      </c>
      <c r="I55" s="162">
        <f t="shared" si="1"/>
        <v>44</v>
      </c>
      <c r="J55" s="124">
        <f t="shared" si="5"/>
        <v>1383.58</v>
      </c>
      <c r="K55" s="125">
        <f t="shared" si="6"/>
        <v>50</v>
      </c>
      <c r="L55" s="125">
        <f t="shared" si="7"/>
        <v>1333.58</v>
      </c>
      <c r="M55" s="125">
        <f t="shared" si="8"/>
        <v>330.83</v>
      </c>
      <c r="N55" s="269">
        <f t="shared" si="9"/>
        <v>1002.75</v>
      </c>
      <c r="O55" s="125">
        <f t="shared" si="10"/>
        <v>157794.88000000003</v>
      </c>
      <c r="P55" s="118">
        <f t="shared" si="11"/>
        <v>1385.58</v>
      </c>
      <c r="Q55" s="109">
        <f t="shared" si="12"/>
        <v>1182.7149468909192</v>
      </c>
      <c r="R55" s="95">
        <f t="shared" si="13"/>
        <v>132655.40440911849</v>
      </c>
      <c r="S55" s="172">
        <f t="shared" si="2"/>
        <v>-1385.58</v>
      </c>
      <c r="T55" s="53"/>
      <c r="U55" s="162">
        <f t="shared" si="19"/>
        <v>44</v>
      </c>
      <c r="V55" s="124">
        <f t="shared" si="20"/>
        <v>1383.58</v>
      </c>
      <c r="W55" s="125">
        <f t="shared" si="21"/>
        <v>50</v>
      </c>
      <c r="X55" s="125">
        <f t="shared" si="22"/>
        <v>1333.58</v>
      </c>
      <c r="Y55" s="258">
        <f t="shared" si="14"/>
        <v>330.83</v>
      </c>
      <c r="Z55" s="269">
        <f t="shared" si="23"/>
        <v>1002.75</v>
      </c>
      <c r="AA55" s="125">
        <f t="shared" si="24"/>
        <v>157794.88000000003</v>
      </c>
      <c r="AB55" s="118">
        <f t="shared" si="15"/>
        <v>1385.58</v>
      </c>
      <c r="AC55" s="109">
        <f t="shared" si="25"/>
        <v>1184.2690684733352</v>
      </c>
      <c r="AD55" s="95">
        <f t="shared" si="16"/>
        <v>133077.04668275928</v>
      </c>
      <c r="AE55" s="172">
        <f t="shared" si="4"/>
        <v>-1385.58</v>
      </c>
      <c r="AS55" s="53"/>
      <c r="BT55" s="96"/>
      <c r="BU55" s="96"/>
      <c r="BV55" s="96"/>
      <c r="BW55" s="96"/>
    </row>
    <row r="56" spans="1:75" ht="15.6" customHeight="1" x14ac:dyDescent="0.3">
      <c r="A56" s="282">
        <v>45</v>
      </c>
      <c r="B56" s="119" t="str">
        <f t="shared" si="17"/>
        <v/>
      </c>
      <c r="C56" s="120"/>
      <c r="D56" s="82">
        <v>45</v>
      </c>
      <c r="E56" s="121">
        <f t="shared" si="18"/>
        <v>44032</v>
      </c>
      <c r="F56" s="1"/>
      <c r="G56" s="4">
        <f t="shared" si="26"/>
        <v>968.37</v>
      </c>
      <c r="H56" s="102">
        <f t="shared" si="0"/>
        <v>156790.04000000004</v>
      </c>
      <c r="I56" s="162">
        <f t="shared" si="1"/>
        <v>45</v>
      </c>
      <c r="J56" s="124">
        <f t="shared" si="5"/>
        <v>1383.58</v>
      </c>
      <c r="K56" s="125">
        <f t="shared" si="6"/>
        <v>50</v>
      </c>
      <c r="L56" s="125">
        <f t="shared" si="7"/>
        <v>1333.58</v>
      </c>
      <c r="M56" s="125">
        <f t="shared" si="8"/>
        <v>328.74</v>
      </c>
      <c r="N56" s="269">
        <f t="shared" si="9"/>
        <v>1004.8399999999999</v>
      </c>
      <c r="O56" s="125">
        <f t="shared" si="10"/>
        <v>156790.04000000004</v>
      </c>
      <c r="P56" s="118">
        <f t="shared" si="11"/>
        <v>1385.58</v>
      </c>
      <c r="Q56" s="109">
        <f t="shared" si="12"/>
        <v>1178.4673394545973</v>
      </c>
      <c r="R56" s="95">
        <f t="shared" si="13"/>
        <v>131472.68946222757</v>
      </c>
      <c r="S56" s="172">
        <f t="shared" si="2"/>
        <v>-1385.58</v>
      </c>
      <c r="T56" s="53"/>
      <c r="U56" s="162">
        <f t="shared" si="19"/>
        <v>45</v>
      </c>
      <c r="V56" s="124">
        <f t="shared" si="20"/>
        <v>1383.58</v>
      </c>
      <c r="W56" s="125">
        <f t="shared" si="21"/>
        <v>50</v>
      </c>
      <c r="X56" s="125">
        <f t="shared" si="22"/>
        <v>1333.58</v>
      </c>
      <c r="Y56" s="258">
        <f t="shared" si="14"/>
        <v>328.74</v>
      </c>
      <c r="Z56" s="269">
        <f t="shared" si="23"/>
        <v>1004.8399999999999</v>
      </c>
      <c r="AA56" s="125">
        <f t="shared" si="24"/>
        <v>156790.04000000004</v>
      </c>
      <c r="AB56" s="118">
        <f t="shared" si="15"/>
        <v>1385.58</v>
      </c>
      <c r="AC56" s="109">
        <f t="shared" si="25"/>
        <v>1180.0510972899222</v>
      </c>
      <c r="AD56" s="95">
        <f t="shared" si="16"/>
        <v>131892.77761428594</v>
      </c>
      <c r="AE56" s="172">
        <f t="shared" si="4"/>
        <v>-1385.58</v>
      </c>
      <c r="AS56" s="53"/>
      <c r="BT56" s="96"/>
      <c r="BU56" s="96"/>
      <c r="BV56" s="96"/>
      <c r="BW56" s="96"/>
    </row>
    <row r="57" spans="1:75" ht="15.6" customHeight="1" x14ac:dyDescent="0.3">
      <c r="A57" s="282">
        <v>46</v>
      </c>
      <c r="B57" s="119" t="str">
        <f t="shared" si="17"/>
        <v/>
      </c>
      <c r="C57" s="120"/>
      <c r="D57" s="82">
        <v>46</v>
      </c>
      <c r="E57" s="121">
        <f t="shared" si="18"/>
        <v>44063</v>
      </c>
      <c r="F57" s="1"/>
      <c r="G57" s="4">
        <f t="shared" si="26"/>
        <v>969.37</v>
      </c>
      <c r="H57" s="102">
        <f t="shared" si="0"/>
        <v>155783.11000000004</v>
      </c>
      <c r="I57" s="162">
        <f t="shared" si="1"/>
        <v>46</v>
      </c>
      <c r="J57" s="124">
        <f t="shared" si="5"/>
        <v>1383.58</v>
      </c>
      <c r="K57" s="125">
        <f t="shared" si="6"/>
        <v>50</v>
      </c>
      <c r="L57" s="125">
        <f t="shared" si="7"/>
        <v>1333.58</v>
      </c>
      <c r="M57" s="125">
        <f t="shared" si="8"/>
        <v>326.64999999999998</v>
      </c>
      <c r="N57" s="269">
        <f t="shared" si="9"/>
        <v>1006.93</v>
      </c>
      <c r="O57" s="125">
        <f t="shared" si="10"/>
        <v>155783.11000000004</v>
      </c>
      <c r="P57" s="118">
        <f t="shared" si="11"/>
        <v>1385.58</v>
      </c>
      <c r="Q57" s="109">
        <f t="shared" si="12"/>
        <v>1174.2349868934937</v>
      </c>
      <c r="R57" s="95">
        <f t="shared" si="13"/>
        <v>130294.22212277296</v>
      </c>
      <c r="S57" s="172">
        <f t="shared" si="2"/>
        <v>-1385.58</v>
      </c>
      <c r="T57" s="53"/>
      <c r="U57" s="162">
        <f t="shared" si="19"/>
        <v>46</v>
      </c>
      <c r="V57" s="124">
        <f t="shared" si="20"/>
        <v>1383.58</v>
      </c>
      <c r="W57" s="125">
        <f t="shared" si="21"/>
        <v>50</v>
      </c>
      <c r="X57" s="125">
        <f t="shared" si="22"/>
        <v>1333.58</v>
      </c>
      <c r="Y57" s="258">
        <f t="shared" si="14"/>
        <v>326.64999999999998</v>
      </c>
      <c r="Z57" s="269">
        <f t="shared" si="23"/>
        <v>1006.93</v>
      </c>
      <c r="AA57" s="125">
        <f t="shared" si="24"/>
        <v>155783.11000000004</v>
      </c>
      <c r="AB57" s="118">
        <f t="shared" si="15"/>
        <v>1385.58</v>
      </c>
      <c r="AC57" s="109">
        <f t="shared" si="25"/>
        <v>1175.8481491121568</v>
      </c>
      <c r="AD57" s="95">
        <f t="shared" si="16"/>
        <v>130712.72651699602</v>
      </c>
      <c r="AE57" s="172">
        <f t="shared" si="4"/>
        <v>-1385.58</v>
      </c>
      <c r="AS57" s="53"/>
      <c r="BT57" s="96"/>
      <c r="BU57" s="96"/>
      <c r="BV57" s="96"/>
      <c r="BW57" s="96"/>
    </row>
    <row r="58" spans="1:75" ht="15.6" customHeight="1" x14ac:dyDescent="0.3">
      <c r="A58" s="282">
        <v>47</v>
      </c>
      <c r="B58" s="119" t="str">
        <f t="shared" si="17"/>
        <v/>
      </c>
      <c r="C58" s="120"/>
      <c r="D58" s="82">
        <v>47</v>
      </c>
      <c r="E58" s="121">
        <f t="shared" si="18"/>
        <v>44094</v>
      </c>
      <c r="F58" s="1"/>
      <c r="G58" s="4">
        <f t="shared" si="26"/>
        <v>970.37</v>
      </c>
      <c r="H58" s="102">
        <f t="shared" si="0"/>
        <v>154774.08000000005</v>
      </c>
      <c r="I58" s="162">
        <f t="shared" si="1"/>
        <v>47</v>
      </c>
      <c r="J58" s="124">
        <f t="shared" si="5"/>
        <v>1383.58</v>
      </c>
      <c r="K58" s="125">
        <f t="shared" si="6"/>
        <v>50</v>
      </c>
      <c r="L58" s="125">
        <f t="shared" si="7"/>
        <v>1333.58</v>
      </c>
      <c r="M58" s="125">
        <f t="shared" si="8"/>
        <v>324.55</v>
      </c>
      <c r="N58" s="269">
        <f t="shared" si="9"/>
        <v>1009.03</v>
      </c>
      <c r="O58" s="125">
        <f t="shared" si="10"/>
        <v>154774.08000000005</v>
      </c>
      <c r="P58" s="118">
        <f t="shared" si="11"/>
        <v>1385.58</v>
      </c>
      <c r="Q58" s="109">
        <f t="shared" si="12"/>
        <v>1170.0178344211845</v>
      </c>
      <c r="R58" s="95">
        <f t="shared" si="13"/>
        <v>129119.98713587946</v>
      </c>
      <c r="S58" s="172">
        <f t="shared" si="2"/>
        <v>-1385.58</v>
      </c>
      <c r="T58" s="53"/>
      <c r="U58" s="162">
        <f t="shared" si="19"/>
        <v>47</v>
      </c>
      <c r="V58" s="124">
        <f t="shared" si="20"/>
        <v>1383.58</v>
      </c>
      <c r="W58" s="125">
        <f t="shared" si="21"/>
        <v>50</v>
      </c>
      <c r="X58" s="125">
        <f t="shared" si="22"/>
        <v>1333.58</v>
      </c>
      <c r="Y58" s="258">
        <f t="shared" si="14"/>
        <v>324.55</v>
      </c>
      <c r="Z58" s="269">
        <f t="shared" si="23"/>
        <v>1009.03</v>
      </c>
      <c r="AA58" s="125">
        <f t="shared" si="24"/>
        <v>154774.08000000005</v>
      </c>
      <c r="AB58" s="118">
        <f t="shared" si="15"/>
        <v>1385.58</v>
      </c>
      <c r="AC58" s="109">
        <f t="shared" si="25"/>
        <v>1171.6601704331067</v>
      </c>
      <c r="AD58" s="95">
        <f t="shared" si="16"/>
        <v>129536.87836788385</v>
      </c>
      <c r="AE58" s="172">
        <f t="shared" si="4"/>
        <v>-1385.58</v>
      </c>
      <c r="AS58" s="53"/>
      <c r="BT58" s="96"/>
      <c r="BU58" s="96"/>
      <c r="BV58" s="96"/>
      <c r="BW58" s="96"/>
    </row>
    <row r="59" spans="1:75" ht="15.6" customHeight="1" x14ac:dyDescent="0.3">
      <c r="A59" s="282">
        <v>48</v>
      </c>
      <c r="B59" s="119" t="str">
        <f t="shared" si="17"/>
        <v/>
      </c>
      <c r="C59" s="120"/>
      <c r="D59" s="82">
        <v>48</v>
      </c>
      <c r="E59" s="121">
        <f t="shared" si="18"/>
        <v>44124</v>
      </c>
      <c r="F59" s="1"/>
      <c r="G59" s="4">
        <f t="shared" si="26"/>
        <v>971.37</v>
      </c>
      <c r="H59" s="102">
        <f t="shared" si="0"/>
        <v>153762.95000000004</v>
      </c>
      <c r="I59" s="162">
        <f t="shared" si="1"/>
        <v>48</v>
      </c>
      <c r="J59" s="124">
        <f t="shared" si="5"/>
        <v>1383.58</v>
      </c>
      <c r="K59" s="125">
        <f t="shared" si="6"/>
        <v>50</v>
      </c>
      <c r="L59" s="125">
        <f t="shared" si="7"/>
        <v>1333.58</v>
      </c>
      <c r="M59" s="125">
        <f t="shared" si="8"/>
        <v>322.45</v>
      </c>
      <c r="N59" s="269">
        <f t="shared" si="9"/>
        <v>1011.1299999999999</v>
      </c>
      <c r="O59" s="125">
        <f t="shared" si="10"/>
        <v>153762.95000000004</v>
      </c>
      <c r="P59" s="118">
        <f t="shared" si="11"/>
        <v>1385.58</v>
      </c>
      <c r="Q59" s="109">
        <f t="shared" si="12"/>
        <v>1165.815827448007</v>
      </c>
      <c r="R59" s="95">
        <f t="shared" si="13"/>
        <v>127949.96930145827</v>
      </c>
      <c r="S59" s="172">
        <f t="shared" si="2"/>
        <v>-1385.58</v>
      </c>
      <c r="T59" s="53"/>
      <c r="U59" s="162">
        <f t="shared" si="19"/>
        <v>48</v>
      </c>
      <c r="V59" s="124">
        <f t="shared" si="20"/>
        <v>1383.58</v>
      </c>
      <c r="W59" s="125">
        <f t="shared" si="21"/>
        <v>50</v>
      </c>
      <c r="X59" s="125">
        <f t="shared" si="22"/>
        <v>1333.58</v>
      </c>
      <c r="Y59" s="258">
        <f t="shared" si="14"/>
        <v>322.45</v>
      </c>
      <c r="Z59" s="269">
        <f t="shared" si="23"/>
        <v>1011.1299999999999</v>
      </c>
      <c r="AA59" s="125">
        <f t="shared" si="24"/>
        <v>153762.95000000004</v>
      </c>
      <c r="AB59" s="118">
        <f t="shared" si="15"/>
        <v>1385.58</v>
      </c>
      <c r="AC59" s="109">
        <f t="shared" si="25"/>
        <v>1167.4871079364138</v>
      </c>
      <c r="AD59" s="95">
        <f t="shared" si="16"/>
        <v>128365.21819745074</v>
      </c>
      <c r="AE59" s="172">
        <f t="shared" si="4"/>
        <v>-1385.58</v>
      </c>
      <c r="AS59" s="53"/>
      <c r="BT59" s="96"/>
      <c r="BU59" s="96"/>
      <c r="BV59" s="96"/>
      <c r="BW59" s="96"/>
    </row>
    <row r="60" spans="1:75" ht="15.6" customHeight="1" x14ac:dyDescent="0.3">
      <c r="A60" s="282">
        <v>49</v>
      </c>
      <c r="B60" s="119" t="str">
        <f t="shared" si="17"/>
        <v/>
      </c>
      <c r="C60" s="120"/>
      <c r="D60" s="82">
        <v>49</v>
      </c>
      <c r="E60" s="121">
        <f t="shared" si="18"/>
        <v>44155</v>
      </c>
      <c r="F60" s="1"/>
      <c r="G60" s="4">
        <f t="shared" si="26"/>
        <v>972.37</v>
      </c>
      <c r="H60" s="102">
        <f t="shared" si="0"/>
        <v>152749.71000000005</v>
      </c>
      <c r="I60" s="162">
        <f t="shared" si="1"/>
        <v>49</v>
      </c>
      <c r="J60" s="124">
        <f t="shared" si="5"/>
        <v>1383.58</v>
      </c>
      <c r="K60" s="125">
        <f t="shared" si="6"/>
        <v>50</v>
      </c>
      <c r="L60" s="125">
        <f t="shared" si="7"/>
        <v>1333.58</v>
      </c>
      <c r="M60" s="125">
        <f t="shared" si="8"/>
        <v>320.33999999999997</v>
      </c>
      <c r="N60" s="269">
        <f t="shared" si="9"/>
        <v>1013.24</v>
      </c>
      <c r="O60" s="125">
        <f t="shared" si="10"/>
        <v>152749.71000000005</v>
      </c>
      <c r="P60" s="118">
        <f t="shared" si="11"/>
        <v>1985.58</v>
      </c>
      <c r="Q60" s="109">
        <f t="shared" si="12"/>
        <v>1664.6510012093972</v>
      </c>
      <c r="R60" s="95">
        <f t="shared" si="13"/>
        <v>126784.15347401027</v>
      </c>
      <c r="S60" s="172">
        <f t="shared" si="2"/>
        <v>-1985.58</v>
      </c>
      <c r="T60" s="53"/>
      <c r="U60" s="162">
        <f t="shared" si="19"/>
        <v>49</v>
      </c>
      <c r="V60" s="124">
        <f t="shared" si="20"/>
        <v>1383.58</v>
      </c>
      <c r="W60" s="125">
        <f t="shared" si="21"/>
        <v>50</v>
      </c>
      <c r="X60" s="125">
        <f t="shared" si="22"/>
        <v>1333.58</v>
      </c>
      <c r="Y60" s="258">
        <f t="shared" si="14"/>
        <v>320.33999999999997</v>
      </c>
      <c r="Z60" s="269">
        <f t="shared" si="23"/>
        <v>1013.24</v>
      </c>
      <c r="AA60" s="125">
        <f t="shared" si="24"/>
        <v>152749.71000000005</v>
      </c>
      <c r="AB60" s="118">
        <f t="shared" si="15"/>
        <v>1985.58</v>
      </c>
      <c r="AC60" s="109">
        <f t="shared" si="25"/>
        <v>1667.0871506017133</v>
      </c>
      <c r="AD60" s="95">
        <f t="shared" si="16"/>
        <v>127197.73108951433</v>
      </c>
      <c r="AE60" s="172">
        <f t="shared" si="4"/>
        <v>-1985.58</v>
      </c>
      <c r="AS60" s="53"/>
      <c r="BT60" s="96"/>
      <c r="BU60" s="96"/>
      <c r="BV60" s="96"/>
      <c r="BW60" s="96"/>
    </row>
    <row r="61" spans="1:75" ht="15.6" customHeight="1" x14ac:dyDescent="0.3">
      <c r="A61" s="282">
        <v>50</v>
      </c>
      <c r="B61" s="119" t="str">
        <f t="shared" si="17"/>
        <v/>
      </c>
      <c r="C61" s="120"/>
      <c r="D61" s="82">
        <v>50</v>
      </c>
      <c r="E61" s="121">
        <f t="shared" si="18"/>
        <v>44185</v>
      </c>
      <c r="F61" s="1"/>
      <c r="G61" s="4">
        <f t="shared" si="26"/>
        <v>973.37</v>
      </c>
      <c r="H61" s="102">
        <f t="shared" si="0"/>
        <v>151734.36000000004</v>
      </c>
      <c r="I61" s="162">
        <f t="shared" si="1"/>
        <v>50</v>
      </c>
      <c r="J61" s="124">
        <f t="shared" si="5"/>
        <v>1383.58</v>
      </c>
      <c r="K61" s="125">
        <f t="shared" si="6"/>
        <v>50</v>
      </c>
      <c r="L61" s="125">
        <f t="shared" si="7"/>
        <v>1333.58</v>
      </c>
      <c r="M61" s="125">
        <f t="shared" si="8"/>
        <v>318.23</v>
      </c>
      <c r="N61" s="269">
        <f t="shared" si="9"/>
        <v>1015.3499999999999</v>
      </c>
      <c r="O61" s="125">
        <f t="shared" si="10"/>
        <v>151734.36000000004</v>
      </c>
      <c r="P61" s="118">
        <f t="shared" si="11"/>
        <v>1385.58</v>
      </c>
      <c r="Q61" s="109">
        <f t="shared" si="12"/>
        <v>1157.4570326199607</v>
      </c>
      <c r="R61" s="95">
        <f t="shared" si="13"/>
        <v>125119.50247280087</v>
      </c>
      <c r="S61" s="172">
        <f t="shared" si="2"/>
        <v>-1385.58</v>
      </c>
      <c r="T61" s="53"/>
      <c r="U61" s="162">
        <f t="shared" si="19"/>
        <v>50</v>
      </c>
      <c r="V61" s="124">
        <f t="shared" si="20"/>
        <v>1383.58</v>
      </c>
      <c r="W61" s="125">
        <f t="shared" si="21"/>
        <v>50</v>
      </c>
      <c r="X61" s="125">
        <f t="shared" si="22"/>
        <v>1333.58</v>
      </c>
      <c r="Y61" s="258">
        <f t="shared" si="14"/>
        <v>318.23</v>
      </c>
      <c r="Z61" s="269">
        <f t="shared" si="23"/>
        <v>1015.3499999999999</v>
      </c>
      <c r="AA61" s="125">
        <f t="shared" si="24"/>
        <v>151734.36000000004</v>
      </c>
      <c r="AB61" s="118">
        <f t="shared" si="15"/>
        <v>1385.58</v>
      </c>
      <c r="AC61" s="109">
        <f t="shared" si="25"/>
        <v>1159.1855191734635</v>
      </c>
      <c r="AD61" s="95">
        <f t="shared" si="16"/>
        <v>125530.64393891262</v>
      </c>
      <c r="AE61" s="172">
        <f t="shared" si="4"/>
        <v>-1385.58</v>
      </c>
      <c r="AS61" s="53"/>
      <c r="BT61" s="96"/>
      <c r="BU61" s="96"/>
      <c r="BV61" s="96"/>
      <c r="BW61" s="96"/>
    </row>
    <row r="62" spans="1:75" ht="15.6" customHeight="1" x14ac:dyDescent="0.3">
      <c r="A62" s="282">
        <v>51</v>
      </c>
      <c r="B62" s="119" t="str">
        <f t="shared" si="17"/>
        <v/>
      </c>
      <c r="C62" s="120"/>
      <c r="D62" s="82">
        <v>51</v>
      </c>
      <c r="E62" s="121">
        <f t="shared" si="18"/>
        <v>44216</v>
      </c>
      <c r="F62" s="1"/>
      <c r="G62" s="4">
        <f t="shared" si="26"/>
        <v>974.37</v>
      </c>
      <c r="H62" s="102">
        <f t="shared" si="0"/>
        <v>150716.89000000004</v>
      </c>
      <c r="I62" s="162">
        <f t="shared" si="1"/>
        <v>51</v>
      </c>
      <c r="J62" s="124">
        <f t="shared" si="5"/>
        <v>1383.58</v>
      </c>
      <c r="K62" s="125">
        <f t="shared" si="6"/>
        <v>50</v>
      </c>
      <c r="L62" s="125">
        <f t="shared" si="7"/>
        <v>1333.58</v>
      </c>
      <c r="M62" s="125">
        <f t="shared" si="8"/>
        <v>316.11</v>
      </c>
      <c r="N62" s="269">
        <f t="shared" si="9"/>
        <v>1017.4699999999999</v>
      </c>
      <c r="O62" s="125">
        <f t="shared" si="10"/>
        <v>150716.89000000004</v>
      </c>
      <c r="P62" s="118">
        <f t="shared" si="11"/>
        <v>1385.58</v>
      </c>
      <c r="Q62" s="109">
        <f t="shared" si="12"/>
        <v>1153.3001365632199</v>
      </c>
      <c r="R62" s="95">
        <f t="shared" si="13"/>
        <v>123962.04544018091</v>
      </c>
      <c r="S62" s="172">
        <f t="shared" si="2"/>
        <v>-1385.58</v>
      </c>
      <c r="T62" s="53"/>
      <c r="U62" s="162">
        <f t="shared" si="19"/>
        <v>51</v>
      </c>
      <c r="V62" s="124">
        <f t="shared" si="20"/>
        <v>1383.58</v>
      </c>
      <c r="W62" s="125">
        <f t="shared" si="21"/>
        <v>50</v>
      </c>
      <c r="X62" s="125">
        <f t="shared" si="22"/>
        <v>1333.58</v>
      </c>
      <c r="Y62" s="258">
        <f t="shared" si="14"/>
        <v>316.11</v>
      </c>
      <c r="Z62" s="269">
        <f t="shared" si="23"/>
        <v>1017.4699999999999</v>
      </c>
      <c r="AA62" s="125">
        <f t="shared" si="24"/>
        <v>150716.89000000004</v>
      </c>
      <c r="AB62" s="118">
        <f t="shared" si="15"/>
        <v>1385.58</v>
      </c>
      <c r="AC62" s="109">
        <f t="shared" si="25"/>
        <v>1155.0568872212618</v>
      </c>
      <c r="AD62" s="95">
        <f t="shared" si="16"/>
        <v>124371.45841973915</v>
      </c>
      <c r="AE62" s="172">
        <f t="shared" si="4"/>
        <v>-1385.58</v>
      </c>
      <c r="AS62" s="53"/>
      <c r="BT62" s="96"/>
      <c r="BU62" s="96"/>
      <c r="BV62" s="96"/>
      <c r="BW62" s="96"/>
    </row>
    <row r="63" spans="1:75" ht="15.6" customHeight="1" x14ac:dyDescent="0.3">
      <c r="A63" s="282">
        <v>52</v>
      </c>
      <c r="B63" s="119" t="str">
        <f t="shared" si="17"/>
        <v/>
      </c>
      <c r="C63" s="120"/>
      <c r="D63" s="82">
        <v>52</v>
      </c>
      <c r="E63" s="121">
        <f t="shared" si="18"/>
        <v>44247</v>
      </c>
      <c r="F63" s="1"/>
      <c r="G63" s="4">
        <f t="shared" si="26"/>
        <v>975.37</v>
      </c>
      <c r="H63" s="102">
        <f t="shared" si="0"/>
        <v>149697.30000000005</v>
      </c>
      <c r="I63" s="162">
        <f t="shared" si="1"/>
        <v>52</v>
      </c>
      <c r="J63" s="124">
        <f t="shared" si="5"/>
        <v>1383.58</v>
      </c>
      <c r="K63" s="125">
        <f t="shared" si="6"/>
        <v>50</v>
      </c>
      <c r="L63" s="125">
        <f t="shared" si="7"/>
        <v>1333.58</v>
      </c>
      <c r="M63" s="125">
        <f t="shared" si="8"/>
        <v>313.99</v>
      </c>
      <c r="N63" s="269">
        <f t="shared" si="9"/>
        <v>1019.5899999999999</v>
      </c>
      <c r="O63" s="125">
        <f t="shared" si="10"/>
        <v>149697.30000000005</v>
      </c>
      <c r="P63" s="118">
        <f t="shared" si="11"/>
        <v>1385.58</v>
      </c>
      <c r="Q63" s="109">
        <f t="shared" si="12"/>
        <v>1149.1581696004664</v>
      </c>
      <c r="R63" s="95">
        <f t="shared" si="13"/>
        <v>122808.74530361769</v>
      </c>
      <c r="S63" s="172">
        <f t="shared" si="2"/>
        <v>-1385.58</v>
      </c>
      <c r="T63" s="53"/>
      <c r="U63" s="162">
        <f t="shared" si="19"/>
        <v>52</v>
      </c>
      <c r="V63" s="124">
        <f t="shared" si="20"/>
        <v>1383.58</v>
      </c>
      <c r="W63" s="125">
        <f t="shared" si="21"/>
        <v>50</v>
      </c>
      <c r="X63" s="125">
        <f t="shared" si="22"/>
        <v>1333.58</v>
      </c>
      <c r="Y63" s="258">
        <f t="shared" si="14"/>
        <v>313.99</v>
      </c>
      <c r="Z63" s="269">
        <f t="shared" si="23"/>
        <v>1019.5899999999999</v>
      </c>
      <c r="AA63" s="125">
        <f t="shared" si="24"/>
        <v>149697.30000000005</v>
      </c>
      <c r="AB63" s="118">
        <f t="shared" si="15"/>
        <v>1385.58</v>
      </c>
      <c r="AC63" s="109">
        <f t="shared" si="25"/>
        <v>1150.9429600781821</v>
      </c>
      <c r="AD63" s="95">
        <f t="shared" si="16"/>
        <v>123216.40153251789</v>
      </c>
      <c r="AE63" s="172">
        <f t="shared" si="4"/>
        <v>-1385.58</v>
      </c>
      <c r="AS63" s="53"/>
      <c r="BT63" s="96"/>
      <c r="BU63" s="96"/>
      <c r="BV63" s="96"/>
      <c r="BW63" s="96"/>
    </row>
    <row r="64" spans="1:75" ht="15.6" customHeight="1" x14ac:dyDescent="0.3">
      <c r="A64" s="282">
        <v>53</v>
      </c>
      <c r="B64" s="119" t="str">
        <f t="shared" si="17"/>
        <v/>
      </c>
      <c r="C64" s="120"/>
      <c r="D64" s="82">
        <v>53</v>
      </c>
      <c r="E64" s="121">
        <f t="shared" si="18"/>
        <v>44275</v>
      </c>
      <c r="F64" s="1"/>
      <c r="G64" s="4">
        <f t="shared" si="26"/>
        <v>976.37</v>
      </c>
      <c r="H64" s="102">
        <f t="shared" si="0"/>
        <v>148675.59000000005</v>
      </c>
      <c r="I64" s="162">
        <f t="shared" si="1"/>
        <v>53</v>
      </c>
      <c r="J64" s="124">
        <f t="shared" si="5"/>
        <v>1383.58</v>
      </c>
      <c r="K64" s="125">
        <f t="shared" si="6"/>
        <v>50</v>
      </c>
      <c r="L64" s="125">
        <f t="shared" si="7"/>
        <v>1333.58</v>
      </c>
      <c r="M64" s="125">
        <f t="shared" si="8"/>
        <v>311.87</v>
      </c>
      <c r="N64" s="269">
        <f t="shared" si="9"/>
        <v>1021.7099999999999</v>
      </c>
      <c r="O64" s="125">
        <f t="shared" si="10"/>
        <v>148675.59000000005</v>
      </c>
      <c r="P64" s="118">
        <f t="shared" si="11"/>
        <v>1385.58</v>
      </c>
      <c r="Q64" s="109">
        <f t="shared" si="12"/>
        <v>1145.0310781152896</v>
      </c>
      <c r="R64" s="95">
        <f t="shared" si="13"/>
        <v>121659.58713401722</v>
      </c>
      <c r="S64" s="172">
        <f t="shared" si="2"/>
        <v>-1385.58</v>
      </c>
      <c r="T64" s="53"/>
      <c r="U64" s="162">
        <f t="shared" si="19"/>
        <v>53</v>
      </c>
      <c r="V64" s="124">
        <f t="shared" si="20"/>
        <v>1383.58</v>
      </c>
      <c r="W64" s="125">
        <f t="shared" si="21"/>
        <v>50</v>
      </c>
      <c r="X64" s="125">
        <f t="shared" si="22"/>
        <v>1333.58</v>
      </c>
      <c r="Y64" s="258">
        <f t="shared" si="14"/>
        <v>311.87</v>
      </c>
      <c r="Z64" s="269">
        <f t="shared" si="23"/>
        <v>1021.7099999999999</v>
      </c>
      <c r="AA64" s="125">
        <f t="shared" si="24"/>
        <v>148675.59000000005</v>
      </c>
      <c r="AB64" s="118">
        <f t="shared" si="15"/>
        <v>1385.58</v>
      </c>
      <c r="AC64" s="109">
        <f t="shared" si="25"/>
        <v>1146.8436853706023</v>
      </c>
      <c r="AD64" s="95">
        <f t="shared" si="16"/>
        <v>122065.4585724397</v>
      </c>
      <c r="AE64" s="172">
        <f t="shared" si="4"/>
        <v>-1385.58</v>
      </c>
      <c r="AS64" s="53"/>
      <c r="BT64" s="96"/>
      <c r="BU64" s="96"/>
      <c r="BV64" s="96"/>
      <c r="BW64" s="96"/>
    </row>
    <row r="65" spans="1:75" ht="15.6" customHeight="1" x14ac:dyDescent="0.3">
      <c r="A65" s="282">
        <v>54</v>
      </c>
      <c r="B65" s="119" t="str">
        <f t="shared" si="17"/>
        <v/>
      </c>
      <c r="C65" s="120"/>
      <c r="D65" s="82">
        <v>54</v>
      </c>
      <c r="E65" s="121">
        <f t="shared" si="18"/>
        <v>44306</v>
      </c>
      <c r="F65" s="1"/>
      <c r="G65" s="4">
        <f t="shared" si="26"/>
        <v>977.37</v>
      </c>
      <c r="H65" s="102">
        <f t="shared" si="0"/>
        <v>147651.75000000006</v>
      </c>
      <c r="I65" s="162">
        <f t="shared" si="1"/>
        <v>54</v>
      </c>
      <c r="J65" s="124">
        <f t="shared" si="5"/>
        <v>1383.58</v>
      </c>
      <c r="K65" s="125">
        <f t="shared" si="6"/>
        <v>50</v>
      </c>
      <c r="L65" s="125">
        <f t="shared" si="7"/>
        <v>1333.58</v>
      </c>
      <c r="M65" s="125">
        <f t="shared" si="8"/>
        <v>309.74</v>
      </c>
      <c r="N65" s="269">
        <f t="shared" si="9"/>
        <v>1023.8399999999999</v>
      </c>
      <c r="O65" s="125">
        <f t="shared" si="10"/>
        <v>147651.75000000006</v>
      </c>
      <c r="P65" s="118">
        <f t="shared" si="11"/>
        <v>1385.58</v>
      </c>
      <c r="Q65" s="109">
        <f t="shared" si="12"/>
        <v>1140.9188086838365</v>
      </c>
      <c r="R65" s="95">
        <f t="shared" si="13"/>
        <v>120514.55605590192</v>
      </c>
      <c r="S65" s="172">
        <f t="shared" si="2"/>
        <v>-1385.58</v>
      </c>
      <c r="T65" s="53"/>
      <c r="U65" s="162">
        <f t="shared" si="19"/>
        <v>54</v>
      </c>
      <c r="V65" s="124">
        <f t="shared" si="20"/>
        <v>1383.58</v>
      </c>
      <c r="W65" s="125">
        <f t="shared" si="21"/>
        <v>50</v>
      </c>
      <c r="X65" s="125">
        <f t="shared" si="22"/>
        <v>1333.58</v>
      </c>
      <c r="Y65" s="258">
        <f t="shared" si="14"/>
        <v>309.74</v>
      </c>
      <c r="Z65" s="269">
        <f t="shared" si="23"/>
        <v>1023.8399999999999</v>
      </c>
      <c r="AA65" s="125">
        <f t="shared" si="24"/>
        <v>147651.75000000006</v>
      </c>
      <c r="AB65" s="118">
        <f t="shared" si="15"/>
        <v>1385.58</v>
      </c>
      <c r="AC65" s="109">
        <f t="shared" si="25"/>
        <v>1142.7590109114369</v>
      </c>
      <c r="AD65" s="95">
        <f t="shared" si="16"/>
        <v>120918.6148870691</v>
      </c>
      <c r="AE65" s="172">
        <f t="shared" si="4"/>
        <v>-1385.58</v>
      </c>
      <c r="AS65" s="53"/>
      <c r="BT65" s="96"/>
      <c r="BU65" s="96"/>
      <c r="BV65" s="96"/>
      <c r="BW65" s="96"/>
    </row>
    <row r="66" spans="1:75" ht="15.6" customHeight="1" x14ac:dyDescent="0.3">
      <c r="A66" s="282">
        <v>55</v>
      </c>
      <c r="B66" s="119" t="str">
        <f t="shared" si="17"/>
        <v/>
      </c>
      <c r="C66" s="120"/>
      <c r="D66" s="82">
        <v>55</v>
      </c>
      <c r="E66" s="121">
        <f t="shared" si="18"/>
        <v>44336</v>
      </c>
      <c r="F66" s="1"/>
      <c r="G66" s="4">
        <f t="shared" si="26"/>
        <v>978.37</v>
      </c>
      <c r="H66" s="102">
        <f t="shared" si="0"/>
        <v>146625.78000000006</v>
      </c>
      <c r="I66" s="162">
        <f t="shared" si="1"/>
        <v>55</v>
      </c>
      <c r="J66" s="124">
        <f t="shared" si="5"/>
        <v>1383.58</v>
      </c>
      <c r="K66" s="125">
        <f t="shared" si="6"/>
        <v>50</v>
      </c>
      <c r="L66" s="125">
        <f t="shared" si="7"/>
        <v>1333.58</v>
      </c>
      <c r="M66" s="125">
        <f t="shared" si="8"/>
        <v>307.61</v>
      </c>
      <c r="N66" s="269">
        <f t="shared" si="9"/>
        <v>1025.9699999999998</v>
      </c>
      <c r="O66" s="125">
        <f t="shared" si="10"/>
        <v>146625.78000000006</v>
      </c>
      <c r="P66" s="118">
        <f t="shared" si="11"/>
        <v>1385.58</v>
      </c>
      <c r="Q66" s="109">
        <f t="shared" si="12"/>
        <v>1136.8213080741211</v>
      </c>
      <c r="R66" s="95">
        <f t="shared" si="13"/>
        <v>119373.63724721808</v>
      </c>
      <c r="S66" s="172">
        <f t="shared" si="2"/>
        <v>-1385.58</v>
      </c>
      <c r="T66" s="53"/>
      <c r="U66" s="162">
        <f t="shared" si="19"/>
        <v>55</v>
      </c>
      <c r="V66" s="124">
        <f t="shared" si="20"/>
        <v>1383.58</v>
      </c>
      <c r="W66" s="125">
        <f t="shared" si="21"/>
        <v>50</v>
      </c>
      <c r="X66" s="125">
        <f t="shared" si="22"/>
        <v>1333.58</v>
      </c>
      <c r="Y66" s="258">
        <f t="shared" si="14"/>
        <v>307.61</v>
      </c>
      <c r="Z66" s="269">
        <f t="shared" si="23"/>
        <v>1025.9699999999998</v>
      </c>
      <c r="AA66" s="125">
        <f t="shared" si="24"/>
        <v>146625.78000000006</v>
      </c>
      <c r="AB66" s="118">
        <f t="shared" si="15"/>
        <v>1385.58</v>
      </c>
      <c r="AC66" s="109">
        <f t="shared" si="25"/>
        <v>1138.6888846994743</v>
      </c>
      <c r="AD66" s="95">
        <f t="shared" si="16"/>
        <v>119775.85587615766</v>
      </c>
      <c r="AE66" s="172">
        <f t="shared" si="4"/>
        <v>-1385.58</v>
      </c>
      <c r="AS66" s="53"/>
      <c r="BT66" s="96"/>
      <c r="BU66" s="96"/>
      <c r="BV66" s="96"/>
      <c r="BW66" s="96"/>
    </row>
    <row r="67" spans="1:75" ht="15.6" customHeight="1" x14ac:dyDescent="0.3">
      <c r="A67" s="282">
        <v>56</v>
      </c>
      <c r="B67" s="119" t="str">
        <f t="shared" si="17"/>
        <v/>
      </c>
      <c r="C67" s="120"/>
      <c r="D67" s="82">
        <v>56</v>
      </c>
      <c r="E67" s="121">
        <f t="shared" si="18"/>
        <v>44367</v>
      </c>
      <c r="F67" s="1"/>
      <c r="G67" s="4">
        <f t="shared" si="26"/>
        <v>979.37</v>
      </c>
      <c r="H67" s="102">
        <f t="shared" si="0"/>
        <v>145597.67000000007</v>
      </c>
      <c r="I67" s="162">
        <f t="shared" si="1"/>
        <v>56</v>
      </c>
      <c r="J67" s="124">
        <f t="shared" si="5"/>
        <v>1383.58</v>
      </c>
      <c r="K67" s="125">
        <f t="shared" si="6"/>
        <v>50</v>
      </c>
      <c r="L67" s="125">
        <f t="shared" si="7"/>
        <v>1333.58</v>
      </c>
      <c r="M67" s="125">
        <f t="shared" si="8"/>
        <v>305.47000000000003</v>
      </c>
      <c r="N67" s="269">
        <f t="shared" si="9"/>
        <v>1028.1099999999999</v>
      </c>
      <c r="O67" s="125">
        <f t="shared" si="10"/>
        <v>145597.67000000007</v>
      </c>
      <c r="P67" s="118">
        <f t="shared" si="11"/>
        <v>1385.58</v>
      </c>
      <c r="Q67" s="109">
        <f t="shared" si="12"/>
        <v>1132.738523245335</v>
      </c>
      <c r="R67" s="95">
        <f t="shared" si="13"/>
        <v>118236.81593914395</v>
      </c>
      <c r="S67" s="172">
        <f t="shared" si="2"/>
        <v>-1385.58</v>
      </c>
      <c r="T67" s="53"/>
      <c r="U67" s="162">
        <f t="shared" si="19"/>
        <v>56</v>
      </c>
      <c r="V67" s="124">
        <f t="shared" si="20"/>
        <v>1383.58</v>
      </c>
      <c r="W67" s="125">
        <f t="shared" si="21"/>
        <v>50</v>
      </c>
      <c r="X67" s="125">
        <f t="shared" si="22"/>
        <v>1333.58</v>
      </c>
      <c r="Y67" s="258">
        <f t="shared" si="14"/>
        <v>305.47000000000003</v>
      </c>
      <c r="Z67" s="269">
        <f t="shared" si="23"/>
        <v>1028.1099999999999</v>
      </c>
      <c r="AA67" s="125">
        <f t="shared" si="24"/>
        <v>145597.67000000007</v>
      </c>
      <c r="AB67" s="118">
        <f t="shared" si="15"/>
        <v>1385.58</v>
      </c>
      <c r="AC67" s="109">
        <f t="shared" si="25"/>
        <v>1134.6332549187127</v>
      </c>
      <c r="AD67" s="95">
        <f t="shared" si="16"/>
        <v>118637.16699145819</v>
      </c>
      <c r="AE67" s="172">
        <f t="shared" si="4"/>
        <v>-1385.58</v>
      </c>
      <c r="AS67" s="53"/>
      <c r="BT67" s="96"/>
      <c r="BU67" s="96"/>
      <c r="BV67" s="96"/>
      <c r="BW67" s="96"/>
    </row>
    <row r="68" spans="1:75" ht="15.6" customHeight="1" x14ac:dyDescent="0.3">
      <c r="A68" s="282">
        <v>57</v>
      </c>
      <c r="B68" s="119" t="str">
        <f t="shared" si="17"/>
        <v/>
      </c>
      <c r="C68" s="120"/>
      <c r="D68" s="82">
        <v>57</v>
      </c>
      <c r="E68" s="121">
        <f t="shared" si="18"/>
        <v>44397</v>
      </c>
      <c r="F68" s="1"/>
      <c r="G68" s="4">
        <f t="shared" si="26"/>
        <v>980.37</v>
      </c>
      <c r="H68" s="102">
        <f t="shared" si="0"/>
        <v>144567.42000000007</v>
      </c>
      <c r="I68" s="162">
        <f t="shared" si="1"/>
        <v>57</v>
      </c>
      <c r="J68" s="124">
        <f t="shared" si="5"/>
        <v>1383.58</v>
      </c>
      <c r="K68" s="125">
        <f t="shared" si="6"/>
        <v>50</v>
      </c>
      <c r="L68" s="125">
        <f t="shared" si="7"/>
        <v>1333.58</v>
      </c>
      <c r="M68" s="125">
        <f t="shared" si="8"/>
        <v>303.33</v>
      </c>
      <c r="N68" s="269">
        <f t="shared" si="9"/>
        <v>1030.25</v>
      </c>
      <c r="O68" s="125">
        <f t="shared" si="10"/>
        <v>144567.42000000007</v>
      </c>
      <c r="P68" s="118">
        <f t="shared" si="11"/>
        <v>1385.58</v>
      </c>
      <c r="Q68" s="109">
        <f t="shared" si="12"/>
        <v>1128.6704013471608</v>
      </c>
      <c r="R68" s="95">
        <f t="shared" si="13"/>
        <v>117104.07741589862</v>
      </c>
      <c r="S68" s="172">
        <f t="shared" si="2"/>
        <v>-1385.58</v>
      </c>
      <c r="T68" s="53"/>
      <c r="U68" s="162">
        <f t="shared" si="19"/>
        <v>57</v>
      </c>
      <c r="V68" s="124">
        <f t="shared" si="20"/>
        <v>1383.58</v>
      </c>
      <c r="W68" s="125">
        <f t="shared" si="21"/>
        <v>50</v>
      </c>
      <c r="X68" s="125">
        <f t="shared" si="22"/>
        <v>1333.58</v>
      </c>
      <c r="Y68" s="258">
        <f t="shared" si="14"/>
        <v>303.33</v>
      </c>
      <c r="Z68" s="269">
        <f t="shared" si="23"/>
        <v>1030.25</v>
      </c>
      <c r="AA68" s="125">
        <f t="shared" si="24"/>
        <v>144567.42000000007</v>
      </c>
      <c r="AB68" s="118">
        <f t="shared" si="15"/>
        <v>1385.58</v>
      </c>
      <c r="AC68" s="109">
        <f t="shared" si="25"/>
        <v>1130.5920699377027</v>
      </c>
      <c r="AD68" s="95">
        <f t="shared" si="16"/>
        <v>117502.53373653948</v>
      </c>
      <c r="AE68" s="172">
        <f t="shared" si="4"/>
        <v>-1385.58</v>
      </c>
      <c r="AS68" s="53"/>
      <c r="BT68" s="96"/>
      <c r="BU68" s="96"/>
      <c r="BV68" s="96"/>
      <c r="BW68" s="96"/>
    </row>
    <row r="69" spans="1:75" ht="15.6" customHeight="1" x14ac:dyDescent="0.3">
      <c r="A69" s="282">
        <v>58</v>
      </c>
      <c r="B69" s="119" t="str">
        <f t="shared" si="17"/>
        <v/>
      </c>
      <c r="C69" s="120"/>
      <c r="D69" s="82">
        <v>58</v>
      </c>
      <c r="E69" s="121">
        <f t="shared" si="18"/>
        <v>44428</v>
      </c>
      <c r="F69" s="1"/>
      <c r="G69" s="4">
        <f t="shared" si="26"/>
        <v>981.37</v>
      </c>
      <c r="H69" s="102">
        <f t="shared" si="0"/>
        <v>143535.02000000008</v>
      </c>
      <c r="I69" s="162">
        <f t="shared" si="1"/>
        <v>58</v>
      </c>
      <c r="J69" s="124">
        <f t="shared" si="5"/>
        <v>1383.58</v>
      </c>
      <c r="K69" s="125">
        <f t="shared" si="6"/>
        <v>50</v>
      </c>
      <c r="L69" s="125">
        <f t="shared" si="7"/>
        <v>1333.58</v>
      </c>
      <c r="M69" s="125">
        <f t="shared" si="8"/>
        <v>301.18</v>
      </c>
      <c r="N69" s="269">
        <f t="shared" si="9"/>
        <v>1032.3999999999999</v>
      </c>
      <c r="O69" s="125">
        <f t="shared" si="10"/>
        <v>143535.02000000008</v>
      </c>
      <c r="P69" s="118">
        <f t="shared" si="11"/>
        <v>1385.58</v>
      </c>
      <c r="Q69" s="109">
        <f t="shared" si="12"/>
        <v>1124.6168897190873</v>
      </c>
      <c r="R69" s="95">
        <f t="shared" si="13"/>
        <v>115975.40701455146</v>
      </c>
      <c r="S69" s="172">
        <f t="shared" si="2"/>
        <v>-1385.58</v>
      </c>
      <c r="T69" s="53"/>
      <c r="U69" s="162">
        <f t="shared" si="19"/>
        <v>58</v>
      </c>
      <c r="V69" s="124">
        <f t="shared" si="20"/>
        <v>1383.58</v>
      </c>
      <c r="W69" s="125">
        <f t="shared" si="21"/>
        <v>50</v>
      </c>
      <c r="X69" s="125">
        <f t="shared" si="22"/>
        <v>1333.58</v>
      </c>
      <c r="Y69" s="258">
        <f t="shared" si="14"/>
        <v>301.18</v>
      </c>
      <c r="Z69" s="269">
        <f t="shared" si="23"/>
        <v>1032.3999999999999</v>
      </c>
      <c r="AA69" s="125">
        <f t="shared" si="24"/>
        <v>143535.02000000008</v>
      </c>
      <c r="AB69" s="118">
        <f t="shared" si="15"/>
        <v>1385.58</v>
      </c>
      <c r="AC69" s="109">
        <f t="shared" si="25"/>
        <v>1126.5652783088881</v>
      </c>
      <c r="AD69" s="95">
        <f t="shared" si="16"/>
        <v>116371.94166660178</v>
      </c>
      <c r="AE69" s="172">
        <f t="shared" si="4"/>
        <v>-1385.58</v>
      </c>
      <c r="AS69" s="53"/>
      <c r="BT69" s="96"/>
      <c r="BU69" s="96"/>
      <c r="BV69" s="96"/>
      <c r="BW69" s="96"/>
    </row>
    <row r="70" spans="1:75" ht="15.6" customHeight="1" x14ac:dyDescent="0.3">
      <c r="A70" s="282">
        <v>59</v>
      </c>
      <c r="B70" s="119" t="str">
        <f t="shared" si="17"/>
        <v/>
      </c>
      <c r="C70" s="120"/>
      <c r="D70" s="82">
        <v>59</v>
      </c>
      <c r="E70" s="121">
        <f t="shared" si="18"/>
        <v>44459</v>
      </c>
      <c r="F70" s="1"/>
      <c r="G70" s="4">
        <f t="shared" si="26"/>
        <v>982.37</v>
      </c>
      <c r="H70" s="102">
        <f t="shared" si="0"/>
        <v>142500.47000000009</v>
      </c>
      <c r="I70" s="162">
        <f t="shared" si="1"/>
        <v>59</v>
      </c>
      <c r="J70" s="124">
        <f t="shared" si="5"/>
        <v>1383.58</v>
      </c>
      <c r="K70" s="125">
        <f t="shared" si="6"/>
        <v>50</v>
      </c>
      <c r="L70" s="125">
        <f t="shared" si="7"/>
        <v>1333.58</v>
      </c>
      <c r="M70" s="125">
        <f t="shared" si="8"/>
        <v>299.02999999999997</v>
      </c>
      <c r="N70" s="269">
        <f t="shared" si="9"/>
        <v>1034.55</v>
      </c>
      <c r="O70" s="125">
        <f t="shared" si="10"/>
        <v>142500.47000000009</v>
      </c>
      <c r="P70" s="118">
        <f t="shared" si="11"/>
        <v>1385.58</v>
      </c>
      <c r="Q70" s="109">
        <f t="shared" si="12"/>
        <v>1120.5779358897296</v>
      </c>
      <c r="R70" s="95">
        <f t="shared" si="13"/>
        <v>114850.79012483236</v>
      </c>
      <c r="S70" s="172">
        <f t="shared" si="2"/>
        <v>-1385.58</v>
      </c>
      <c r="T70" s="53"/>
      <c r="U70" s="162">
        <f t="shared" si="19"/>
        <v>59</v>
      </c>
      <c r="V70" s="124">
        <f t="shared" si="20"/>
        <v>1383.58</v>
      </c>
      <c r="W70" s="125">
        <f t="shared" si="21"/>
        <v>50</v>
      </c>
      <c r="X70" s="125">
        <f t="shared" si="22"/>
        <v>1333.58</v>
      </c>
      <c r="Y70" s="258">
        <f t="shared" si="14"/>
        <v>299.02999999999997</v>
      </c>
      <c r="Z70" s="269">
        <f t="shared" si="23"/>
        <v>1034.55</v>
      </c>
      <c r="AA70" s="125">
        <f t="shared" si="24"/>
        <v>142500.47000000009</v>
      </c>
      <c r="AB70" s="118">
        <f t="shared" si="15"/>
        <v>1385.58</v>
      </c>
      <c r="AC70" s="109">
        <f t="shared" si="25"/>
        <v>1122.5528287679517</v>
      </c>
      <c r="AD70" s="95">
        <f t="shared" si="16"/>
        <v>115245.37638829289</v>
      </c>
      <c r="AE70" s="172">
        <f t="shared" si="4"/>
        <v>-1385.58</v>
      </c>
      <c r="AS70" s="53"/>
      <c r="BT70" s="96"/>
      <c r="BU70" s="96"/>
      <c r="BV70" s="96"/>
      <c r="BW70" s="96"/>
    </row>
    <row r="71" spans="1:75" ht="15.6" customHeight="1" x14ac:dyDescent="0.3">
      <c r="A71" s="282">
        <v>60</v>
      </c>
      <c r="B71" s="119" t="str">
        <f t="shared" si="17"/>
        <v/>
      </c>
      <c r="C71" s="120"/>
      <c r="D71" s="82">
        <v>60</v>
      </c>
      <c r="E71" s="121">
        <f t="shared" si="18"/>
        <v>44489</v>
      </c>
      <c r="F71" s="1"/>
      <c r="G71" s="4">
        <f t="shared" si="26"/>
        <v>983.37</v>
      </c>
      <c r="H71" s="102">
        <f t="shared" si="0"/>
        <v>141463.77000000008</v>
      </c>
      <c r="I71" s="162">
        <f t="shared" si="1"/>
        <v>60</v>
      </c>
      <c r="J71" s="124">
        <f t="shared" si="5"/>
        <v>1383.58</v>
      </c>
      <c r="K71" s="125">
        <f t="shared" si="6"/>
        <v>50</v>
      </c>
      <c r="L71" s="125">
        <f t="shared" si="7"/>
        <v>1333.58</v>
      </c>
      <c r="M71" s="125">
        <f t="shared" si="8"/>
        <v>296.88</v>
      </c>
      <c r="N71" s="269">
        <f t="shared" si="9"/>
        <v>1036.6999999999998</v>
      </c>
      <c r="O71" s="125">
        <f t="shared" si="10"/>
        <v>141463.77000000008</v>
      </c>
      <c r="P71" s="118">
        <f t="shared" si="11"/>
        <v>1385.58</v>
      </c>
      <c r="Q71" s="109">
        <f t="shared" si="12"/>
        <v>1116.5534875761473</v>
      </c>
      <c r="R71" s="95">
        <f t="shared" si="13"/>
        <v>113730.21218894263</v>
      </c>
      <c r="S71" s="172">
        <f t="shared" si="2"/>
        <v>-1385.58</v>
      </c>
      <c r="T71" s="53"/>
      <c r="U71" s="162">
        <f t="shared" si="19"/>
        <v>60</v>
      </c>
      <c r="V71" s="124">
        <f t="shared" si="20"/>
        <v>1383.58</v>
      </c>
      <c r="W71" s="125">
        <f t="shared" si="21"/>
        <v>50</v>
      </c>
      <c r="X71" s="125">
        <f t="shared" si="22"/>
        <v>1333.58</v>
      </c>
      <c r="Y71" s="258">
        <f t="shared" si="14"/>
        <v>296.88</v>
      </c>
      <c r="Z71" s="269">
        <f t="shared" si="23"/>
        <v>1036.6999999999998</v>
      </c>
      <c r="AA71" s="125">
        <f t="shared" si="24"/>
        <v>141463.77000000008</v>
      </c>
      <c r="AB71" s="118">
        <f t="shared" si="15"/>
        <v>1385.58</v>
      </c>
      <c r="AC71" s="109">
        <f t="shared" si="25"/>
        <v>1118.554670233164</v>
      </c>
      <c r="AD71" s="95">
        <f t="shared" si="16"/>
        <v>114122.82355952494</v>
      </c>
      <c r="AE71" s="172">
        <f t="shared" si="4"/>
        <v>-1385.58</v>
      </c>
      <c r="AS71" s="53"/>
      <c r="BT71" s="96"/>
      <c r="BU71" s="96"/>
      <c r="BV71" s="96"/>
      <c r="BW71" s="96"/>
    </row>
    <row r="72" spans="1:75" ht="15.6" customHeight="1" x14ac:dyDescent="0.3">
      <c r="A72" s="282">
        <v>61</v>
      </c>
      <c r="B72" s="119" t="str">
        <f t="shared" si="17"/>
        <v/>
      </c>
      <c r="C72" s="120"/>
      <c r="D72" s="82">
        <v>61</v>
      </c>
      <c r="E72" s="121">
        <f t="shared" si="18"/>
        <v>44520</v>
      </c>
      <c r="F72" s="1"/>
      <c r="G72" s="4">
        <f t="shared" si="26"/>
        <v>984.37</v>
      </c>
      <c r="H72" s="102">
        <f t="shared" si="0"/>
        <v>140424.91000000009</v>
      </c>
      <c r="I72" s="162">
        <f t="shared" si="1"/>
        <v>61</v>
      </c>
      <c r="J72" s="124">
        <f t="shared" si="5"/>
        <v>1383.58</v>
      </c>
      <c r="K72" s="125">
        <f t="shared" si="6"/>
        <v>50</v>
      </c>
      <c r="L72" s="125">
        <f t="shared" si="7"/>
        <v>1333.58</v>
      </c>
      <c r="M72" s="125">
        <f t="shared" si="8"/>
        <v>294.72000000000003</v>
      </c>
      <c r="N72" s="269">
        <f t="shared" si="9"/>
        <v>1038.8599999999999</v>
      </c>
      <c r="O72" s="125">
        <f t="shared" si="10"/>
        <v>140424.91000000009</v>
      </c>
      <c r="P72" s="118">
        <f t="shared" si="11"/>
        <v>1985.58</v>
      </c>
      <c r="Q72" s="109">
        <f t="shared" si="12"/>
        <v>1594.3100421497502</v>
      </c>
      <c r="R72" s="95">
        <f t="shared" si="13"/>
        <v>112613.65870136648</v>
      </c>
      <c r="S72" s="172">
        <f t="shared" si="2"/>
        <v>-1985.58</v>
      </c>
      <c r="T72" s="53"/>
      <c r="U72" s="162">
        <f t="shared" si="19"/>
        <v>61</v>
      </c>
      <c r="V72" s="124">
        <f t="shared" si="20"/>
        <v>1383.58</v>
      </c>
      <c r="W72" s="125">
        <f t="shared" si="21"/>
        <v>50</v>
      </c>
      <c r="X72" s="125">
        <f t="shared" si="22"/>
        <v>1333.58</v>
      </c>
      <c r="Y72" s="258">
        <f t="shared" si="14"/>
        <v>294.72000000000003</v>
      </c>
      <c r="Z72" s="269">
        <f t="shared" si="23"/>
        <v>1038.8599999999999</v>
      </c>
      <c r="AA72" s="125">
        <f t="shared" si="24"/>
        <v>140424.91000000009</v>
      </c>
      <c r="AB72" s="118">
        <f t="shared" si="15"/>
        <v>1985.58</v>
      </c>
      <c r="AC72" s="109">
        <f t="shared" si="25"/>
        <v>1597.2151686430489</v>
      </c>
      <c r="AD72" s="95">
        <f t="shared" si="16"/>
        <v>113004.26888929178</v>
      </c>
      <c r="AE72" s="172">
        <f t="shared" si="4"/>
        <v>-1985.58</v>
      </c>
      <c r="AS72" s="53"/>
      <c r="BT72" s="96"/>
      <c r="BU72" s="96"/>
      <c r="BV72" s="96"/>
      <c r="BW72" s="96"/>
    </row>
    <row r="73" spans="1:75" ht="15.6" customHeight="1" x14ac:dyDescent="0.3">
      <c r="A73" s="282">
        <v>62</v>
      </c>
      <c r="B73" s="119" t="str">
        <f t="shared" si="17"/>
        <v/>
      </c>
      <c r="C73" s="120"/>
      <c r="D73" s="82">
        <v>62</v>
      </c>
      <c r="E73" s="121">
        <f t="shared" si="18"/>
        <v>44550</v>
      </c>
      <c r="F73" s="1"/>
      <c r="G73" s="4">
        <f t="shared" si="26"/>
        <v>985.37</v>
      </c>
      <c r="H73" s="102">
        <f t="shared" si="0"/>
        <v>139383.88000000009</v>
      </c>
      <c r="I73" s="162">
        <f t="shared" si="1"/>
        <v>62</v>
      </c>
      <c r="J73" s="124">
        <f t="shared" si="5"/>
        <v>1383.58</v>
      </c>
      <c r="K73" s="125">
        <f t="shared" si="6"/>
        <v>50</v>
      </c>
      <c r="L73" s="125">
        <f t="shared" si="7"/>
        <v>1333.58</v>
      </c>
      <c r="M73" s="125">
        <f t="shared" si="8"/>
        <v>292.55</v>
      </c>
      <c r="N73" s="269">
        <f t="shared" si="9"/>
        <v>1041.03</v>
      </c>
      <c r="O73" s="125">
        <f t="shared" si="10"/>
        <v>139383.88000000009</v>
      </c>
      <c r="P73" s="118">
        <f t="shared" si="11"/>
        <v>1385.58</v>
      </c>
      <c r="Q73" s="109">
        <f t="shared" si="12"/>
        <v>1108.5478993027245</v>
      </c>
      <c r="R73" s="95">
        <f t="shared" si="13"/>
        <v>111019.34865921673</v>
      </c>
      <c r="S73" s="172">
        <f t="shared" si="2"/>
        <v>-1385.58</v>
      </c>
      <c r="T73" s="53"/>
      <c r="U73" s="162">
        <f t="shared" si="19"/>
        <v>62</v>
      </c>
      <c r="V73" s="124">
        <f t="shared" si="20"/>
        <v>1383.58</v>
      </c>
      <c r="W73" s="125">
        <f t="shared" si="21"/>
        <v>50</v>
      </c>
      <c r="X73" s="125">
        <f t="shared" si="22"/>
        <v>1333.58</v>
      </c>
      <c r="Y73" s="258">
        <f t="shared" si="14"/>
        <v>292.55</v>
      </c>
      <c r="Z73" s="269">
        <f t="shared" si="23"/>
        <v>1041.03</v>
      </c>
      <c r="AA73" s="125">
        <f t="shared" si="24"/>
        <v>139383.88000000009</v>
      </c>
      <c r="AB73" s="118">
        <f t="shared" si="15"/>
        <v>1385.58</v>
      </c>
      <c r="AC73" s="109">
        <f t="shared" si="25"/>
        <v>1110.601022764143</v>
      </c>
      <c r="AD73" s="95">
        <f t="shared" si="16"/>
        <v>111407.05372064874</v>
      </c>
      <c r="AE73" s="172">
        <f t="shared" si="4"/>
        <v>-1385.58</v>
      </c>
      <c r="AS73" s="53"/>
      <c r="BT73" s="96"/>
      <c r="BU73" s="96"/>
      <c r="BV73" s="96"/>
      <c r="BW73" s="96"/>
    </row>
    <row r="74" spans="1:75" ht="15.6" customHeight="1" x14ac:dyDescent="0.3">
      <c r="A74" s="282">
        <v>63</v>
      </c>
      <c r="B74" s="119" t="str">
        <f t="shared" si="17"/>
        <v/>
      </c>
      <c r="C74" s="120"/>
      <c r="D74" s="82">
        <v>63</v>
      </c>
      <c r="E74" s="121">
        <f t="shared" si="18"/>
        <v>44581</v>
      </c>
      <c r="F74" s="1"/>
      <c r="G74" s="4">
        <f t="shared" si="26"/>
        <v>986.37</v>
      </c>
      <c r="H74" s="102">
        <f t="shared" si="0"/>
        <v>138340.68000000008</v>
      </c>
      <c r="I74" s="162">
        <f t="shared" si="1"/>
        <v>63</v>
      </c>
      <c r="J74" s="124">
        <f t="shared" si="5"/>
        <v>1383.58</v>
      </c>
      <c r="K74" s="125">
        <f t="shared" si="6"/>
        <v>50</v>
      </c>
      <c r="L74" s="125">
        <f t="shared" si="7"/>
        <v>1333.58</v>
      </c>
      <c r="M74" s="125">
        <f t="shared" si="8"/>
        <v>290.38</v>
      </c>
      <c r="N74" s="269">
        <f t="shared" si="9"/>
        <v>1043.1999999999998</v>
      </c>
      <c r="O74" s="125">
        <f t="shared" si="10"/>
        <v>138340.68000000008</v>
      </c>
      <c r="P74" s="118">
        <f t="shared" si="11"/>
        <v>1385.58</v>
      </c>
      <c r="Q74" s="109">
        <f t="shared" si="12"/>
        <v>1104.5666557131556</v>
      </c>
      <c r="R74" s="95">
        <f t="shared" si="13"/>
        <v>109910.80075991401</v>
      </c>
      <c r="S74" s="172">
        <f t="shared" si="2"/>
        <v>-1385.58</v>
      </c>
      <c r="T74" s="53"/>
      <c r="U74" s="162">
        <f t="shared" si="19"/>
        <v>63</v>
      </c>
      <c r="V74" s="124">
        <f t="shared" si="20"/>
        <v>1383.58</v>
      </c>
      <c r="W74" s="125">
        <f t="shared" si="21"/>
        <v>50</v>
      </c>
      <c r="X74" s="125">
        <f t="shared" si="22"/>
        <v>1333.58</v>
      </c>
      <c r="Y74" s="258">
        <f t="shared" si="14"/>
        <v>290.38</v>
      </c>
      <c r="Z74" s="269">
        <f t="shared" si="23"/>
        <v>1043.1999999999998</v>
      </c>
      <c r="AA74" s="125">
        <f t="shared" si="24"/>
        <v>138340.68000000008</v>
      </c>
      <c r="AB74" s="118">
        <f t="shared" si="15"/>
        <v>1385.58</v>
      </c>
      <c r="AC74" s="109">
        <f t="shared" si="25"/>
        <v>1106.6454325735394</v>
      </c>
      <c r="AD74" s="95">
        <f t="shared" si="16"/>
        <v>110296.4526978846</v>
      </c>
      <c r="AE74" s="172">
        <f t="shared" si="4"/>
        <v>-1385.58</v>
      </c>
      <c r="AS74" s="53"/>
      <c r="BT74" s="96"/>
      <c r="BU74" s="96"/>
      <c r="BV74" s="96"/>
      <c r="BW74" s="96"/>
    </row>
    <row r="75" spans="1:75" ht="15.6" customHeight="1" x14ac:dyDescent="0.3">
      <c r="A75" s="282">
        <v>64</v>
      </c>
      <c r="B75" s="119" t="str">
        <f t="shared" si="17"/>
        <v/>
      </c>
      <c r="C75" s="120"/>
      <c r="D75" s="82">
        <v>64</v>
      </c>
      <c r="E75" s="121">
        <f t="shared" si="18"/>
        <v>44612</v>
      </c>
      <c r="F75" s="1"/>
      <c r="G75" s="4">
        <f t="shared" si="26"/>
        <v>987.37</v>
      </c>
      <c r="H75" s="102">
        <f t="shared" si="0"/>
        <v>137295.31000000008</v>
      </c>
      <c r="I75" s="162">
        <f t="shared" si="1"/>
        <v>64</v>
      </c>
      <c r="J75" s="124">
        <f t="shared" si="5"/>
        <v>1383.58</v>
      </c>
      <c r="K75" s="125">
        <f t="shared" si="6"/>
        <v>50</v>
      </c>
      <c r="L75" s="125">
        <f t="shared" si="7"/>
        <v>1333.58</v>
      </c>
      <c r="M75" s="125">
        <f t="shared" si="8"/>
        <v>288.20999999999998</v>
      </c>
      <c r="N75" s="269">
        <f t="shared" si="9"/>
        <v>1045.3699999999999</v>
      </c>
      <c r="O75" s="125">
        <f t="shared" si="10"/>
        <v>137295.31000000008</v>
      </c>
      <c r="P75" s="118">
        <f t="shared" si="11"/>
        <v>1385.58</v>
      </c>
      <c r="Q75" s="109">
        <f t="shared" si="12"/>
        <v>1100.5997103785639</v>
      </c>
      <c r="R75" s="95">
        <f t="shared" si="13"/>
        <v>108806.23410420085</v>
      </c>
      <c r="S75" s="172">
        <f t="shared" si="2"/>
        <v>-1385.58</v>
      </c>
      <c r="T75" s="53"/>
      <c r="U75" s="162">
        <f t="shared" si="19"/>
        <v>64</v>
      </c>
      <c r="V75" s="124">
        <f t="shared" si="20"/>
        <v>1383.58</v>
      </c>
      <c r="W75" s="125">
        <f t="shared" si="21"/>
        <v>50</v>
      </c>
      <c r="X75" s="125">
        <f t="shared" si="22"/>
        <v>1333.58</v>
      </c>
      <c r="Y75" s="258">
        <f t="shared" si="14"/>
        <v>288.20999999999998</v>
      </c>
      <c r="Z75" s="269">
        <f t="shared" si="23"/>
        <v>1045.3699999999999</v>
      </c>
      <c r="AA75" s="125">
        <f t="shared" si="24"/>
        <v>137295.31000000008</v>
      </c>
      <c r="AB75" s="118">
        <f t="shared" si="15"/>
        <v>1385.58</v>
      </c>
      <c r="AC75" s="109">
        <f t="shared" si="25"/>
        <v>1102.7039308750543</v>
      </c>
      <c r="AD75" s="95">
        <f t="shared" si="16"/>
        <v>109189.80726531106</v>
      </c>
      <c r="AE75" s="172">
        <f t="shared" si="4"/>
        <v>-1385.58</v>
      </c>
      <c r="AS75" s="53"/>
      <c r="BT75" s="96"/>
      <c r="BU75" s="96"/>
      <c r="BV75" s="96"/>
      <c r="BW75" s="96"/>
    </row>
    <row r="76" spans="1:75" ht="15.6" customHeight="1" x14ac:dyDescent="0.3">
      <c r="A76" s="282">
        <v>65</v>
      </c>
      <c r="B76" s="119" t="str">
        <f t="shared" si="17"/>
        <v/>
      </c>
      <c r="C76" s="120"/>
      <c r="D76" s="82">
        <v>65</v>
      </c>
      <c r="E76" s="121">
        <f t="shared" si="18"/>
        <v>44640</v>
      </c>
      <c r="F76" s="1"/>
      <c r="G76" s="4">
        <f t="shared" si="26"/>
        <v>988.37</v>
      </c>
      <c r="H76" s="102">
        <f t="shared" ref="H76:H139" si="27">AE446</f>
        <v>136247.7600000001</v>
      </c>
      <c r="I76" s="162">
        <f t="shared" ref="I76:I139" si="28">D76</f>
        <v>65</v>
      </c>
      <c r="J76" s="124">
        <f t="shared" si="5"/>
        <v>1383.58</v>
      </c>
      <c r="K76" s="125">
        <f t="shared" si="6"/>
        <v>50</v>
      </c>
      <c r="L76" s="125">
        <f t="shared" si="7"/>
        <v>1333.58</v>
      </c>
      <c r="M76" s="125">
        <f t="shared" si="8"/>
        <v>286.02999999999997</v>
      </c>
      <c r="N76" s="269">
        <f t="shared" si="9"/>
        <v>1047.55</v>
      </c>
      <c r="O76" s="125">
        <f t="shared" si="10"/>
        <v>136247.7600000001</v>
      </c>
      <c r="P76" s="118">
        <f t="shared" ref="P76:P139" si="29">IF($C$10&lt;&gt;0,J76,IF(Y446&gt;$D$4,0,(J76+W446+X446)))</f>
        <v>1385.58</v>
      </c>
      <c r="Q76" s="109">
        <f t="shared" ref="Q76:Q139" si="30">IF(Y446&gt;$D$4,0,IF($B$4="Apériodiques",IF($C$10=1,(P76*((1+$Q$10)^(-K446)))*((1+$Q$10)^(-L446/C446)),IF($C$10=2,(P76*((1+$Q$10)^(-I446/12)))*((1+$Q$10)^(-J446/C446)),(P76*((1+$Q$10)^(-G446/52)))*((1+$Q$10)^(-H446/C446)))),P76*((1+$Q$10)^(-Y446/12))))</f>
        <v>1096.6470119481376</v>
      </c>
      <c r="R76" s="95">
        <f t="shared" si="13"/>
        <v>107705.63439382229</v>
      </c>
      <c r="S76" s="172">
        <f t="shared" ref="S76:S139" si="31">-P76</f>
        <v>-1385.58</v>
      </c>
      <c r="T76" s="53"/>
      <c r="U76" s="162">
        <f t="shared" si="19"/>
        <v>65</v>
      </c>
      <c r="V76" s="124">
        <f t="shared" si="20"/>
        <v>1383.58</v>
      </c>
      <c r="W76" s="125">
        <f t="shared" si="21"/>
        <v>50</v>
      </c>
      <c r="X76" s="125">
        <f t="shared" si="22"/>
        <v>1333.58</v>
      </c>
      <c r="Y76" s="258">
        <f t="shared" si="14"/>
        <v>286.02999999999997</v>
      </c>
      <c r="Z76" s="269">
        <f t="shared" si="23"/>
        <v>1047.55</v>
      </c>
      <c r="AA76" s="125">
        <f t="shared" si="24"/>
        <v>136247.7600000001</v>
      </c>
      <c r="AB76" s="118">
        <f t="shared" si="15"/>
        <v>1385.58</v>
      </c>
      <c r="AC76" s="109">
        <f t="shared" si="25"/>
        <v>1098.7764674901809</v>
      </c>
      <c r="AD76" s="95">
        <f t="shared" si="16"/>
        <v>108087.103334436</v>
      </c>
      <c r="AE76" s="172">
        <f t="shared" ref="AE76:AE139" si="32">-AB76</f>
        <v>-1385.58</v>
      </c>
      <c r="AS76" s="53"/>
      <c r="BT76" s="96"/>
      <c r="BU76" s="96"/>
      <c r="BV76" s="96"/>
      <c r="BW76" s="96"/>
    </row>
    <row r="77" spans="1:75" ht="15.6" customHeight="1" x14ac:dyDescent="0.3">
      <c r="A77" s="282">
        <v>66</v>
      </c>
      <c r="B77" s="119" t="str">
        <f t="shared" si="17"/>
        <v/>
      </c>
      <c r="C77" s="120"/>
      <c r="D77" s="82">
        <v>66</v>
      </c>
      <c r="E77" s="121">
        <f t="shared" si="18"/>
        <v>44671</v>
      </c>
      <c r="F77" s="1"/>
      <c r="G77" s="4">
        <f t="shared" si="26"/>
        <v>989.37</v>
      </c>
      <c r="H77" s="102">
        <f t="shared" si="27"/>
        <v>135198.03000000009</v>
      </c>
      <c r="I77" s="162">
        <f t="shared" si="28"/>
        <v>66</v>
      </c>
      <c r="J77" s="124">
        <f t="shared" ref="J77:J140" si="33">IF(D77=$D$4,L77+K77,Z447)</f>
        <v>1383.58</v>
      </c>
      <c r="K77" s="125">
        <f t="shared" ref="K77:K140" si="34">AA447</f>
        <v>50</v>
      </c>
      <c r="L77" s="125">
        <f t="shared" ref="L77:L140" si="35">IF(D77=$D$4,N77+M77,AB447)</f>
        <v>1333.58</v>
      </c>
      <c r="M77" s="125">
        <f t="shared" ref="M77:M140" si="36">AC447</f>
        <v>283.85000000000002</v>
      </c>
      <c r="N77" s="269">
        <f t="shared" ref="N77:N140" si="37">IF(D77=$D$4,O76,AD447)</f>
        <v>1049.73</v>
      </c>
      <c r="O77" s="125">
        <f t="shared" ref="O77:O140" si="38">O76-N77</f>
        <v>135198.03000000009</v>
      </c>
      <c r="P77" s="118">
        <f t="shared" si="29"/>
        <v>1385.58</v>
      </c>
      <c r="Q77" s="109">
        <f t="shared" si="30"/>
        <v>1092.7085092554844</v>
      </c>
      <c r="R77" s="95">
        <f t="shared" ref="R77:R140" si="39">R78+Q77</f>
        <v>106608.98738187415</v>
      </c>
      <c r="S77" s="172">
        <f t="shared" si="31"/>
        <v>-1385.58</v>
      </c>
      <c r="T77" s="53"/>
      <c r="U77" s="162">
        <f t="shared" si="19"/>
        <v>66</v>
      </c>
      <c r="V77" s="124">
        <f t="shared" si="20"/>
        <v>1383.58</v>
      </c>
      <c r="W77" s="125">
        <f t="shared" si="21"/>
        <v>50</v>
      </c>
      <c r="X77" s="125">
        <f t="shared" si="22"/>
        <v>1333.58</v>
      </c>
      <c r="Y77" s="258">
        <f t="shared" ref="Y77:Y140" si="40">IF(R77=0,0,IF($B$4="Apériodiques",M77,ROUND((AA76*$F$4/12*P447)+(AA76*$F$4/C447*Q447),2)))</f>
        <v>283.85000000000002</v>
      </c>
      <c r="Z77" s="269">
        <f t="shared" si="23"/>
        <v>1049.73</v>
      </c>
      <c r="AA77" s="125">
        <f t="shared" si="24"/>
        <v>135198.03000000009</v>
      </c>
      <c r="AB77" s="118">
        <f t="shared" ref="AB77:AB140" si="41">IF($C$10&lt;&gt;0,V77,IF(Y447&gt;$D$4,0,(V77+W447+X447)))</f>
        <v>1385.58</v>
      </c>
      <c r="AC77" s="109">
        <f t="shared" si="25"/>
        <v>1094.8629924191309</v>
      </c>
      <c r="AD77" s="95">
        <f t="shared" ref="AD77:AD140" si="42">AD78+AC77</f>
        <v>106988.32686694582</v>
      </c>
      <c r="AE77" s="172">
        <f t="shared" si="32"/>
        <v>-1385.58</v>
      </c>
      <c r="AS77" s="53"/>
      <c r="BT77" s="96"/>
      <c r="BU77" s="96"/>
      <c r="BV77" s="96"/>
      <c r="BW77" s="96"/>
    </row>
    <row r="78" spans="1:75" ht="15.6" customHeight="1" x14ac:dyDescent="0.3">
      <c r="A78" s="282">
        <v>67</v>
      </c>
      <c r="B78" s="119" t="str">
        <f t="shared" ref="B78:B141" si="43">IF(A78&gt;$D$4,"",IF(AND($B$4="Mensuelles",$C$4="Constantes"),"",IF(AND($C$4="Variables",A78=$D$4,$H$8&lt;&gt;0),"Ajuster dernière échéance pour capital dû 0,00€",IF(AND(F78&lt;=F77,$B$4&lt;&gt;"Mensuelles"),"Saisir une date d'échéance valide",IF(AND(A78=$D$4,$H$8&lt;&gt;0),"Ajuster dernière échéance pour capital dû = 0,00€",IF(AND($B$4="Mensuelles",$C$4="Variables",G78=0),"Saisir Montant échéance variable",IF(AND($B$4="Apériodiques",$C$4="Constantes",F78=0),"Saisir date échéance variable",IF(AND($B$4="Apériodiques",$C$4="Variables",F78=0,G78=0),"Saisir date et montant échéance variables",IF(AND($B$4="Apériodiques",$C$4="Variables",F78&lt;&gt;0,G78=0),"Saisir montant échéance variable",IF(AND($B$4="Apériodiques",$C$4="Variables",F78=0,G78&lt;&gt;0),"Saisir date variable échéance",""))))))))))</f>
        <v/>
      </c>
      <c r="C78" s="120"/>
      <c r="D78" s="82">
        <v>67</v>
      </c>
      <c r="E78" s="121">
        <f t="shared" ref="E78:E141" si="44">IF(AND(D78&gt;$D$4,$B$4="Mensuelles"),0,IF($B$4="Mensuelles",EDATE(E77,1),IF(F78&lt;&gt;0,F78,IF(D78&gt;$D$4,0,EDATE(E77,1)))))</f>
        <v>44701</v>
      </c>
      <c r="F78" s="1"/>
      <c r="G78" s="4">
        <f t="shared" si="26"/>
        <v>990.37</v>
      </c>
      <c r="H78" s="102">
        <f t="shared" si="27"/>
        <v>134146.11000000007</v>
      </c>
      <c r="I78" s="162">
        <f t="shared" si="28"/>
        <v>67</v>
      </c>
      <c r="J78" s="124">
        <f t="shared" si="33"/>
        <v>1383.58</v>
      </c>
      <c r="K78" s="125">
        <f t="shared" si="34"/>
        <v>50</v>
      </c>
      <c r="L78" s="125">
        <f t="shared" si="35"/>
        <v>1333.58</v>
      </c>
      <c r="M78" s="125">
        <f t="shared" si="36"/>
        <v>281.66000000000003</v>
      </c>
      <c r="N78" s="269">
        <f t="shared" si="37"/>
        <v>1051.9199999999998</v>
      </c>
      <c r="O78" s="125">
        <f t="shared" si="38"/>
        <v>134146.11000000007</v>
      </c>
      <c r="P78" s="118">
        <f t="shared" si="29"/>
        <v>1385.58</v>
      </c>
      <c r="Q78" s="109">
        <f t="shared" si="30"/>
        <v>1088.7841513179724</v>
      </c>
      <c r="R78" s="95">
        <f t="shared" si="39"/>
        <v>105516.27887261866</v>
      </c>
      <c r="S78" s="172">
        <f t="shared" si="31"/>
        <v>-1385.58</v>
      </c>
      <c r="T78" s="53"/>
      <c r="U78" s="162">
        <f t="shared" ref="U78:U141" si="45">I78</f>
        <v>67</v>
      </c>
      <c r="V78" s="124">
        <f t="shared" ref="V78:V141" si="46">X78+W78</f>
        <v>1383.58</v>
      </c>
      <c r="W78" s="125">
        <f t="shared" ref="W78:W141" si="47">K78</f>
        <v>50</v>
      </c>
      <c r="X78" s="125">
        <f t="shared" ref="X78:X141" si="48">Z78+Y78</f>
        <v>1333.58</v>
      </c>
      <c r="Y78" s="258">
        <f t="shared" si="40"/>
        <v>281.66000000000003</v>
      </c>
      <c r="Z78" s="269">
        <f t="shared" ref="Z78:Z141" si="49">N78</f>
        <v>1051.9199999999998</v>
      </c>
      <c r="AA78" s="125">
        <f t="shared" ref="AA78:AA141" si="50">O78</f>
        <v>134146.11000000007</v>
      </c>
      <c r="AB78" s="118">
        <f t="shared" si="41"/>
        <v>1385.58</v>
      </c>
      <c r="AC78" s="109">
        <f t="shared" ref="AC78:AC141" si="51">IF(Y448&gt;$D$4,0,IF($B$4="Apériodiques",IF($C$10=1,(P78*((1+$Q$10)^(-K448)))*((1+$Q$10)^(-L448/C448)),IF($C$10=2,(P78*((1+$Q$10)^(-I448/12)))*((1+$Q$10)^(-J448/C448)),(P78*((1+$Q$10)^(-G448/52)))*((1+$Q$10)^(-H448/C448)))),AB78*((1+$AC$10)^(-Y448/12))))</f>
        <v>1090.9634558401992</v>
      </c>
      <c r="AD78" s="95">
        <f t="shared" si="42"/>
        <v>105893.46387452669</v>
      </c>
      <c r="AE78" s="172">
        <f t="shared" si="32"/>
        <v>-1385.58</v>
      </c>
      <c r="AS78" s="53"/>
      <c r="BT78" s="96"/>
      <c r="BU78" s="96"/>
      <c r="BV78" s="96"/>
      <c r="BW78" s="96"/>
    </row>
    <row r="79" spans="1:75" ht="15.6" customHeight="1" x14ac:dyDescent="0.3">
      <c r="A79" s="282">
        <v>68</v>
      </c>
      <c r="B79" s="119" t="str">
        <f t="shared" si="43"/>
        <v/>
      </c>
      <c r="C79" s="120"/>
      <c r="D79" s="82">
        <v>68</v>
      </c>
      <c r="E79" s="121">
        <f t="shared" si="44"/>
        <v>44732</v>
      </c>
      <c r="F79" s="1"/>
      <c r="G79" s="4">
        <f t="shared" ref="G79:G142" si="52">G78+1</f>
        <v>991.37</v>
      </c>
      <c r="H79" s="102">
        <f t="shared" si="27"/>
        <v>133092.00000000009</v>
      </c>
      <c r="I79" s="162">
        <f t="shared" si="28"/>
        <v>68</v>
      </c>
      <c r="J79" s="124">
        <f t="shared" si="33"/>
        <v>1383.58</v>
      </c>
      <c r="K79" s="125">
        <f t="shared" si="34"/>
        <v>50</v>
      </c>
      <c r="L79" s="125">
        <f t="shared" si="35"/>
        <v>1333.58</v>
      </c>
      <c r="M79" s="125">
        <f t="shared" si="36"/>
        <v>279.47000000000003</v>
      </c>
      <c r="N79" s="269">
        <f t="shared" si="37"/>
        <v>1054.1099999999999</v>
      </c>
      <c r="O79" s="125">
        <f t="shared" si="38"/>
        <v>133092.00000000009</v>
      </c>
      <c r="P79" s="118">
        <f t="shared" si="29"/>
        <v>1385.58</v>
      </c>
      <c r="Q79" s="109">
        <f t="shared" si="30"/>
        <v>1084.8738873360678</v>
      </c>
      <c r="R79" s="95">
        <f t="shared" si="39"/>
        <v>104427.49472130068</v>
      </c>
      <c r="S79" s="172">
        <f t="shared" si="31"/>
        <v>-1385.58</v>
      </c>
      <c r="T79" s="53"/>
      <c r="U79" s="162">
        <f t="shared" si="45"/>
        <v>68</v>
      </c>
      <c r="V79" s="124">
        <f t="shared" si="46"/>
        <v>1383.58</v>
      </c>
      <c r="W79" s="125">
        <f t="shared" si="47"/>
        <v>50</v>
      </c>
      <c r="X79" s="125">
        <f t="shared" si="48"/>
        <v>1333.58</v>
      </c>
      <c r="Y79" s="258">
        <f t="shared" si="40"/>
        <v>279.47000000000003</v>
      </c>
      <c r="Z79" s="269">
        <f t="shared" si="49"/>
        <v>1054.1099999999999</v>
      </c>
      <c r="AA79" s="125">
        <f t="shared" si="50"/>
        <v>133092.00000000009</v>
      </c>
      <c r="AB79" s="118">
        <f t="shared" si="41"/>
        <v>1385.58</v>
      </c>
      <c r="AC79" s="109">
        <f t="shared" si="51"/>
        <v>1087.0778081091285</v>
      </c>
      <c r="AD79" s="95">
        <f t="shared" si="42"/>
        <v>104802.50041868648</v>
      </c>
      <c r="AE79" s="172">
        <f t="shared" si="32"/>
        <v>-1385.58</v>
      </c>
      <c r="AS79" s="53"/>
      <c r="BT79" s="96"/>
      <c r="BU79" s="96"/>
      <c r="BV79" s="96"/>
      <c r="BW79" s="96"/>
    </row>
    <row r="80" spans="1:75" ht="15.6" customHeight="1" x14ac:dyDescent="0.3">
      <c r="A80" s="282">
        <v>69</v>
      </c>
      <c r="B80" s="119" t="str">
        <f t="shared" si="43"/>
        <v/>
      </c>
      <c r="C80" s="120"/>
      <c r="D80" s="82">
        <v>69</v>
      </c>
      <c r="E80" s="121">
        <f t="shared" si="44"/>
        <v>44762</v>
      </c>
      <c r="F80" s="1"/>
      <c r="G80" s="4">
        <f t="shared" si="52"/>
        <v>992.37</v>
      </c>
      <c r="H80" s="102">
        <f t="shared" si="27"/>
        <v>132035.7000000001</v>
      </c>
      <c r="I80" s="162">
        <f t="shared" si="28"/>
        <v>69</v>
      </c>
      <c r="J80" s="124">
        <f t="shared" si="33"/>
        <v>1383.58</v>
      </c>
      <c r="K80" s="125">
        <f t="shared" si="34"/>
        <v>50</v>
      </c>
      <c r="L80" s="125">
        <f t="shared" si="35"/>
        <v>1333.58</v>
      </c>
      <c r="M80" s="125">
        <f t="shared" si="36"/>
        <v>277.27999999999997</v>
      </c>
      <c r="N80" s="269">
        <f t="shared" si="37"/>
        <v>1056.3</v>
      </c>
      <c r="O80" s="125">
        <f t="shared" si="38"/>
        <v>132035.7000000001</v>
      </c>
      <c r="P80" s="118">
        <f t="shared" si="29"/>
        <v>1385.58</v>
      </c>
      <c r="Q80" s="109">
        <f t="shared" si="30"/>
        <v>1080.9776666926798</v>
      </c>
      <c r="R80" s="95">
        <f t="shared" si="39"/>
        <v>103342.62083396461</v>
      </c>
      <c r="S80" s="172">
        <f t="shared" si="31"/>
        <v>-1385.58</v>
      </c>
      <c r="T80" s="53"/>
      <c r="U80" s="162">
        <f t="shared" si="45"/>
        <v>69</v>
      </c>
      <c r="V80" s="124">
        <f t="shared" si="46"/>
        <v>1383.58</v>
      </c>
      <c r="W80" s="125">
        <f t="shared" si="47"/>
        <v>50</v>
      </c>
      <c r="X80" s="125">
        <f t="shared" si="48"/>
        <v>1333.58</v>
      </c>
      <c r="Y80" s="258">
        <f t="shared" si="40"/>
        <v>277.27999999999997</v>
      </c>
      <c r="Z80" s="269">
        <f t="shared" si="49"/>
        <v>1056.3</v>
      </c>
      <c r="AA80" s="125">
        <f t="shared" si="50"/>
        <v>132035.7000000001</v>
      </c>
      <c r="AB80" s="118">
        <f t="shared" si="41"/>
        <v>1385.58</v>
      </c>
      <c r="AC80" s="109">
        <f t="shared" si="51"/>
        <v>1083.2059997584779</v>
      </c>
      <c r="AD80" s="95">
        <f t="shared" si="42"/>
        <v>103715.42261057736</v>
      </c>
      <c r="AE80" s="172">
        <f t="shared" si="32"/>
        <v>-1385.58</v>
      </c>
      <c r="AS80" s="53"/>
      <c r="BT80" s="96"/>
      <c r="BU80" s="96"/>
      <c r="BV80" s="96"/>
      <c r="BW80" s="96"/>
    </row>
    <row r="81" spans="1:75" ht="15.6" customHeight="1" x14ac:dyDescent="0.3">
      <c r="A81" s="282">
        <v>70</v>
      </c>
      <c r="B81" s="119" t="str">
        <f t="shared" si="43"/>
        <v/>
      </c>
      <c r="C81" s="120"/>
      <c r="D81" s="82">
        <v>70</v>
      </c>
      <c r="E81" s="121">
        <f t="shared" si="44"/>
        <v>44793</v>
      </c>
      <c r="F81" s="1"/>
      <c r="G81" s="4">
        <f t="shared" si="52"/>
        <v>993.37</v>
      </c>
      <c r="H81" s="102">
        <f t="shared" si="27"/>
        <v>130977.1900000001</v>
      </c>
      <c r="I81" s="162">
        <f t="shared" si="28"/>
        <v>70</v>
      </c>
      <c r="J81" s="124">
        <f t="shared" si="33"/>
        <v>1383.58</v>
      </c>
      <c r="K81" s="125">
        <f t="shared" si="34"/>
        <v>50</v>
      </c>
      <c r="L81" s="125">
        <f t="shared" si="35"/>
        <v>1333.58</v>
      </c>
      <c r="M81" s="125">
        <f t="shared" si="36"/>
        <v>275.07</v>
      </c>
      <c r="N81" s="269">
        <f t="shared" si="37"/>
        <v>1058.51</v>
      </c>
      <c r="O81" s="125">
        <f t="shared" si="38"/>
        <v>130977.1900000001</v>
      </c>
      <c r="P81" s="118">
        <f t="shared" si="29"/>
        <v>1385.58</v>
      </c>
      <c r="Q81" s="109">
        <f t="shared" si="30"/>
        <v>1077.0954389525032</v>
      </c>
      <c r="R81" s="95">
        <f t="shared" si="39"/>
        <v>102261.64316727193</v>
      </c>
      <c r="S81" s="172">
        <f t="shared" si="31"/>
        <v>-1385.58</v>
      </c>
      <c r="T81" s="53"/>
      <c r="U81" s="162">
        <f t="shared" si="45"/>
        <v>70</v>
      </c>
      <c r="V81" s="124">
        <f t="shared" si="46"/>
        <v>1383.58</v>
      </c>
      <c r="W81" s="125">
        <f t="shared" si="47"/>
        <v>50</v>
      </c>
      <c r="X81" s="125">
        <f t="shared" si="48"/>
        <v>1333.58</v>
      </c>
      <c r="Y81" s="258">
        <f t="shared" si="40"/>
        <v>275.07</v>
      </c>
      <c r="Z81" s="269">
        <f t="shared" si="49"/>
        <v>1058.51</v>
      </c>
      <c r="AA81" s="125">
        <f t="shared" si="50"/>
        <v>130977.1900000001</v>
      </c>
      <c r="AB81" s="118">
        <f t="shared" si="41"/>
        <v>1385.58</v>
      </c>
      <c r="AC81" s="109">
        <f t="shared" si="51"/>
        <v>1079.3479814969935</v>
      </c>
      <c r="AD81" s="95">
        <f t="shared" si="42"/>
        <v>102632.21661081888</v>
      </c>
      <c r="AE81" s="172">
        <f t="shared" si="32"/>
        <v>-1385.58</v>
      </c>
      <c r="AS81" s="53"/>
      <c r="BT81" s="96"/>
      <c r="BU81" s="96"/>
      <c r="BV81" s="96"/>
      <c r="BW81" s="96"/>
    </row>
    <row r="82" spans="1:75" ht="15.6" customHeight="1" x14ac:dyDescent="0.3">
      <c r="A82" s="282">
        <v>71</v>
      </c>
      <c r="B82" s="119" t="str">
        <f t="shared" si="43"/>
        <v/>
      </c>
      <c r="C82" s="120"/>
      <c r="D82" s="82">
        <v>71</v>
      </c>
      <c r="E82" s="121">
        <f t="shared" si="44"/>
        <v>44824</v>
      </c>
      <c r="F82" s="1"/>
      <c r="G82" s="4">
        <f t="shared" si="52"/>
        <v>994.37</v>
      </c>
      <c r="H82" s="102">
        <f t="shared" si="27"/>
        <v>129916.4800000001</v>
      </c>
      <c r="I82" s="162">
        <f t="shared" si="28"/>
        <v>71</v>
      </c>
      <c r="J82" s="124">
        <f t="shared" si="33"/>
        <v>1383.58</v>
      </c>
      <c r="K82" s="125">
        <f t="shared" si="34"/>
        <v>50</v>
      </c>
      <c r="L82" s="125">
        <f t="shared" si="35"/>
        <v>1333.58</v>
      </c>
      <c r="M82" s="125">
        <f t="shared" si="36"/>
        <v>272.87</v>
      </c>
      <c r="N82" s="269">
        <f t="shared" si="37"/>
        <v>1060.71</v>
      </c>
      <c r="O82" s="125">
        <f t="shared" si="38"/>
        <v>129916.4800000001</v>
      </c>
      <c r="P82" s="118">
        <f t="shared" si="29"/>
        <v>1385.58</v>
      </c>
      <c r="Q82" s="109">
        <f t="shared" si="30"/>
        <v>1073.2271538613661</v>
      </c>
      <c r="R82" s="95">
        <f t="shared" si="39"/>
        <v>101184.54772831943</v>
      </c>
      <c r="S82" s="172">
        <f t="shared" si="31"/>
        <v>-1385.58</v>
      </c>
      <c r="T82" s="53"/>
      <c r="U82" s="162">
        <f t="shared" si="45"/>
        <v>71</v>
      </c>
      <c r="V82" s="124">
        <f t="shared" si="46"/>
        <v>1383.58</v>
      </c>
      <c r="W82" s="125">
        <f t="shared" si="47"/>
        <v>50</v>
      </c>
      <c r="X82" s="125">
        <f t="shared" si="48"/>
        <v>1333.58</v>
      </c>
      <c r="Y82" s="258">
        <f t="shared" si="40"/>
        <v>272.87</v>
      </c>
      <c r="Z82" s="269">
        <f t="shared" si="49"/>
        <v>1060.71</v>
      </c>
      <c r="AA82" s="125">
        <f t="shared" si="50"/>
        <v>129916.4800000001</v>
      </c>
      <c r="AB82" s="118">
        <f t="shared" si="41"/>
        <v>1385.58</v>
      </c>
      <c r="AC82" s="109">
        <f t="shared" si="51"/>
        <v>1075.5037042089796</v>
      </c>
      <c r="AD82" s="95">
        <f t="shared" si="42"/>
        <v>101552.86862932189</v>
      </c>
      <c r="AE82" s="172">
        <f t="shared" si="32"/>
        <v>-1385.58</v>
      </c>
      <c r="AS82" s="53"/>
      <c r="BT82" s="96"/>
      <c r="BU82" s="96"/>
      <c r="BV82" s="96"/>
      <c r="BW82" s="96"/>
    </row>
    <row r="83" spans="1:75" ht="15.6" customHeight="1" x14ac:dyDescent="0.3">
      <c r="A83" s="282">
        <v>72</v>
      </c>
      <c r="B83" s="119" t="str">
        <f t="shared" si="43"/>
        <v/>
      </c>
      <c r="C83" s="120"/>
      <c r="D83" s="82">
        <v>72</v>
      </c>
      <c r="E83" s="121">
        <f t="shared" si="44"/>
        <v>44854</v>
      </c>
      <c r="F83" s="1"/>
      <c r="G83" s="4">
        <f t="shared" si="52"/>
        <v>995.37</v>
      </c>
      <c r="H83" s="102">
        <f t="shared" si="27"/>
        <v>128853.5600000001</v>
      </c>
      <c r="I83" s="162">
        <f t="shared" si="28"/>
        <v>72</v>
      </c>
      <c r="J83" s="124">
        <f t="shared" si="33"/>
        <v>1383.58</v>
      </c>
      <c r="K83" s="125">
        <f t="shared" si="34"/>
        <v>50</v>
      </c>
      <c r="L83" s="125">
        <f t="shared" si="35"/>
        <v>1333.58</v>
      </c>
      <c r="M83" s="125">
        <f t="shared" si="36"/>
        <v>270.66000000000003</v>
      </c>
      <c r="N83" s="269">
        <f t="shared" si="37"/>
        <v>1062.9199999999998</v>
      </c>
      <c r="O83" s="125">
        <f t="shared" si="38"/>
        <v>128853.5600000001</v>
      </c>
      <c r="P83" s="118">
        <f t="shared" si="29"/>
        <v>1385.58</v>
      </c>
      <c r="Q83" s="109">
        <f t="shared" si="30"/>
        <v>1069.3727613455808</v>
      </c>
      <c r="R83" s="95">
        <f t="shared" si="39"/>
        <v>100111.32057445806</v>
      </c>
      <c r="S83" s="172">
        <f t="shared" si="31"/>
        <v>-1385.58</v>
      </c>
      <c r="T83" s="53"/>
      <c r="U83" s="162">
        <f t="shared" si="45"/>
        <v>72</v>
      </c>
      <c r="V83" s="124">
        <f t="shared" si="46"/>
        <v>1383.58</v>
      </c>
      <c r="W83" s="125">
        <f t="shared" si="47"/>
        <v>50</v>
      </c>
      <c r="X83" s="125">
        <f t="shared" si="48"/>
        <v>1333.58</v>
      </c>
      <c r="Y83" s="258">
        <f t="shared" si="40"/>
        <v>270.66000000000003</v>
      </c>
      <c r="Z83" s="269">
        <f t="shared" si="49"/>
        <v>1062.9199999999998</v>
      </c>
      <c r="AA83" s="125">
        <f t="shared" si="50"/>
        <v>128853.5600000001</v>
      </c>
      <c r="AB83" s="118">
        <f t="shared" si="41"/>
        <v>1385.58</v>
      </c>
      <c r="AC83" s="109">
        <f t="shared" si="51"/>
        <v>1071.6731189536747</v>
      </c>
      <c r="AD83" s="95">
        <f t="shared" si="42"/>
        <v>100477.36492511291</v>
      </c>
      <c r="AE83" s="172">
        <f t="shared" si="32"/>
        <v>-1385.58</v>
      </c>
      <c r="AS83" s="53"/>
      <c r="BT83" s="96"/>
      <c r="BU83" s="96"/>
      <c r="BV83" s="96"/>
      <c r="BW83" s="96"/>
    </row>
    <row r="84" spans="1:75" ht="15.6" customHeight="1" x14ac:dyDescent="0.3">
      <c r="A84" s="282">
        <v>73</v>
      </c>
      <c r="B84" s="119" t="str">
        <f t="shared" si="43"/>
        <v/>
      </c>
      <c r="C84" s="120"/>
      <c r="D84" s="82">
        <v>73</v>
      </c>
      <c r="E84" s="121">
        <f t="shared" si="44"/>
        <v>44885</v>
      </c>
      <c r="F84" s="1"/>
      <c r="G84" s="4">
        <f t="shared" si="52"/>
        <v>996.37</v>
      </c>
      <c r="H84" s="102">
        <f t="shared" si="27"/>
        <v>127788.4200000001</v>
      </c>
      <c r="I84" s="162">
        <f t="shared" si="28"/>
        <v>73</v>
      </c>
      <c r="J84" s="124">
        <f t="shared" si="33"/>
        <v>1383.58</v>
      </c>
      <c r="K84" s="125">
        <f t="shared" si="34"/>
        <v>50</v>
      </c>
      <c r="L84" s="125">
        <f t="shared" si="35"/>
        <v>1333.58</v>
      </c>
      <c r="M84" s="125">
        <f t="shared" si="36"/>
        <v>268.44</v>
      </c>
      <c r="N84" s="269">
        <f t="shared" si="37"/>
        <v>1065.1399999999999</v>
      </c>
      <c r="O84" s="125">
        <f t="shared" si="38"/>
        <v>127788.4200000001</v>
      </c>
      <c r="P84" s="118">
        <f t="shared" si="29"/>
        <v>1985.58</v>
      </c>
      <c r="Q84" s="109">
        <f t="shared" si="30"/>
        <v>1526.9413881064918</v>
      </c>
      <c r="R84" s="95">
        <f t="shared" si="39"/>
        <v>99041.947813112478</v>
      </c>
      <c r="S84" s="172">
        <f t="shared" si="31"/>
        <v>-1985.58</v>
      </c>
      <c r="T84" s="53"/>
      <c r="U84" s="162">
        <f t="shared" si="45"/>
        <v>73</v>
      </c>
      <c r="V84" s="124">
        <f t="shared" si="46"/>
        <v>1383.58</v>
      </c>
      <c r="W84" s="125">
        <f t="shared" si="47"/>
        <v>50</v>
      </c>
      <c r="X84" s="125">
        <f t="shared" si="48"/>
        <v>1333.58</v>
      </c>
      <c r="Y84" s="258">
        <f t="shared" si="40"/>
        <v>268.44</v>
      </c>
      <c r="Z84" s="269">
        <f t="shared" si="49"/>
        <v>1065.1399999999999</v>
      </c>
      <c r="AA84" s="125">
        <f t="shared" si="50"/>
        <v>127788.4200000001</v>
      </c>
      <c r="AB84" s="118">
        <f t="shared" si="41"/>
        <v>1985.58</v>
      </c>
      <c r="AC84" s="109">
        <f t="shared" si="51"/>
        <v>1530.2717041653507</v>
      </c>
      <c r="AD84" s="95">
        <f t="shared" si="42"/>
        <v>99405.69180615923</v>
      </c>
      <c r="AE84" s="172">
        <f t="shared" si="32"/>
        <v>-1985.58</v>
      </c>
      <c r="AS84" s="53"/>
      <c r="BT84" s="96"/>
      <c r="BU84" s="96"/>
      <c r="BV84" s="96"/>
      <c r="BW84" s="96"/>
    </row>
    <row r="85" spans="1:75" ht="15.6" customHeight="1" x14ac:dyDescent="0.3">
      <c r="A85" s="282">
        <v>74</v>
      </c>
      <c r="B85" s="119" t="str">
        <f t="shared" si="43"/>
        <v/>
      </c>
      <c r="C85" s="120"/>
      <c r="D85" s="82">
        <v>74</v>
      </c>
      <c r="E85" s="121">
        <f t="shared" si="44"/>
        <v>44915</v>
      </c>
      <c r="F85" s="1"/>
      <c r="G85" s="4">
        <f t="shared" si="52"/>
        <v>997.37</v>
      </c>
      <c r="H85" s="102">
        <f t="shared" si="27"/>
        <v>126721.07000000009</v>
      </c>
      <c r="I85" s="162">
        <f t="shared" si="28"/>
        <v>74</v>
      </c>
      <c r="J85" s="124">
        <f t="shared" si="33"/>
        <v>1383.58</v>
      </c>
      <c r="K85" s="125">
        <f t="shared" si="34"/>
        <v>50</v>
      </c>
      <c r="L85" s="125">
        <f t="shared" si="35"/>
        <v>1333.58</v>
      </c>
      <c r="M85" s="125">
        <f t="shared" si="36"/>
        <v>266.23</v>
      </c>
      <c r="N85" s="269">
        <f t="shared" si="37"/>
        <v>1067.3499999999999</v>
      </c>
      <c r="O85" s="125">
        <f t="shared" si="38"/>
        <v>126721.07000000009</v>
      </c>
      <c r="P85" s="118">
        <f t="shared" si="29"/>
        <v>1385.58</v>
      </c>
      <c r="Q85" s="109">
        <f t="shared" si="30"/>
        <v>1061.7054546438385</v>
      </c>
      <c r="R85" s="95">
        <f t="shared" si="39"/>
        <v>97515.00642500598</v>
      </c>
      <c r="S85" s="172">
        <f t="shared" si="31"/>
        <v>-1385.58</v>
      </c>
      <c r="T85" s="53"/>
      <c r="U85" s="162">
        <f t="shared" si="45"/>
        <v>74</v>
      </c>
      <c r="V85" s="124">
        <f t="shared" si="46"/>
        <v>1383.58</v>
      </c>
      <c r="W85" s="125">
        <f t="shared" si="47"/>
        <v>50</v>
      </c>
      <c r="X85" s="125">
        <f t="shared" si="48"/>
        <v>1333.58</v>
      </c>
      <c r="Y85" s="258">
        <f t="shared" si="40"/>
        <v>266.23</v>
      </c>
      <c r="Z85" s="269">
        <f t="shared" si="49"/>
        <v>1067.3499999999999</v>
      </c>
      <c r="AA85" s="125">
        <f t="shared" si="50"/>
        <v>126721.07000000009</v>
      </c>
      <c r="AB85" s="118">
        <f t="shared" si="41"/>
        <v>1385.58</v>
      </c>
      <c r="AC85" s="109">
        <f t="shared" si="51"/>
        <v>1064.0528296490786</v>
      </c>
      <c r="AD85" s="95">
        <f t="shared" si="42"/>
        <v>97875.420101993877</v>
      </c>
      <c r="AE85" s="172">
        <f t="shared" si="32"/>
        <v>-1385.58</v>
      </c>
      <c r="AS85" s="53"/>
      <c r="BT85" s="96"/>
      <c r="BU85" s="96"/>
      <c r="BV85" s="96"/>
      <c r="BW85" s="96"/>
    </row>
    <row r="86" spans="1:75" ht="15.6" customHeight="1" x14ac:dyDescent="0.3">
      <c r="A86" s="282">
        <v>75</v>
      </c>
      <c r="B86" s="119" t="str">
        <f t="shared" si="43"/>
        <v/>
      </c>
      <c r="C86" s="120"/>
      <c r="D86" s="82">
        <v>75</v>
      </c>
      <c r="E86" s="121">
        <f t="shared" si="44"/>
        <v>44946</v>
      </c>
      <c r="F86" s="1"/>
      <c r="G86" s="4">
        <f t="shared" si="52"/>
        <v>998.37</v>
      </c>
      <c r="H86" s="102">
        <f t="shared" si="27"/>
        <v>125651.49000000009</v>
      </c>
      <c r="I86" s="162">
        <f t="shared" si="28"/>
        <v>75</v>
      </c>
      <c r="J86" s="124">
        <f t="shared" si="33"/>
        <v>1383.58</v>
      </c>
      <c r="K86" s="125">
        <f t="shared" si="34"/>
        <v>50</v>
      </c>
      <c r="L86" s="125">
        <f t="shared" si="35"/>
        <v>1333.58</v>
      </c>
      <c r="M86" s="125">
        <f t="shared" si="36"/>
        <v>264</v>
      </c>
      <c r="N86" s="269">
        <f t="shared" si="37"/>
        <v>1069.58</v>
      </c>
      <c r="O86" s="125">
        <f t="shared" si="38"/>
        <v>125651.49000000009</v>
      </c>
      <c r="P86" s="118">
        <f t="shared" si="29"/>
        <v>1385.58</v>
      </c>
      <c r="Q86" s="109">
        <f t="shared" si="30"/>
        <v>1057.8924412070983</v>
      </c>
      <c r="R86" s="95">
        <f t="shared" si="39"/>
        <v>96453.300970362136</v>
      </c>
      <c r="S86" s="172">
        <f t="shared" si="31"/>
        <v>-1385.58</v>
      </c>
      <c r="T86" s="53"/>
      <c r="U86" s="162">
        <f t="shared" si="45"/>
        <v>75</v>
      </c>
      <c r="V86" s="124">
        <f t="shared" si="46"/>
        <v>1383.58</v>
      </c>
      <c r="W86" s="125">
        <f t="shared" si="47"/>
        <v>50</v>
      </c>
      <c r="X86" s="125">
        <f t="shared" si="48"/>
        <v>1333.58</v>
      </c>
      <c r="Y86" s="258">
        <f t="shared" si="40"/>
        <v>264</v>
      </c>
      <c r="Z86" s="269">
        <f t="shared" si="49"/>
        <v>1069.58</v>
      </c>
      <c r="AA86" s="125">
        <f t="shared" si="50"/>
        <v>125651.49000000009</v>
      </c>
      <c r="AB86" s="118">
        <f t="shared" si="41"/>
        <v>1385.58</v>
      </c>
      <c r="AC86" s="109">
        <f t="shared" si="51"/>
        <v>1060.2630285873363</v>
      </c>
      <c r="AD86" s="95">
        <f t="shared" si="42"/>
        <v>96811.367272344796</v>
      </c>
      <c r="AE86" s="172">
        <f t="shared" si="32"/>
        <v>-1385.58</v>
      </c>
      <c r="AS86" s="53"/>
      <c r="BT86" s="96"/>
      <c r="BU86" s="96"/>
      <c r="BV86" s="96"/>
      <c r="BW86" s="96"/>
    </row>
    <row r="87" spans="1:75" ht="15.6" customHeight="1" x14ac:dyDescent="0.3">
      <c r="A87" s="282">
        <v>76</v>
      </c>
      <c r="B87" s="119" t="str">
        <f t="shared" si="43"/>
        <v/>
      </c>
      <c r="C87" s="120"/>
      <c r="D87" s="82">
        <v>76</v>
      </c>
      <c r="E87" s="121">
        <f t="shared" si="44"/>
        <v>44977</v>
      </c>
      <c r="F87" s="1"/>
      <c r="G87" s="4">
        <f t="shared" si="52"/>
        <v>999.37</v>
      </c>
      <c r="H87" s="102">
        <f t="shared" si="27"/>
        <v>124579.68000000009</v>
      </c>
      <c r="I87" s="162">
        <f t="shared" si="28"/>
        <v>76</v>
      </c>
      <c r="J87" s="124">
        <f t="shared" si="33"/>
        <v>1383.58</v>
      </c>
      <c r="K87" s="125">
        <f t="shared" si="34"/>
        <v>50</v>
      </c>
      <c r="L87" s="125">
        <f t="shared" si="35"/>
        <v>1333.58</v>
      </c>
      <c r="M87" s="125">
        <f t="shared" si="36"/>
        <v>261.77</v>
      </c>
      <c r="N87" s="269">
        <f t="shared" si="37"/>
        <v>1071.81</v>
      </c>
      <c r="O87" s="125">
        <f t="shared" si="38"/>
        <v>124579.68000000009</v>
      </c>
      <c r="P87" s="118">
        <f t="shared" si="29"/>
        <v>1385.58</v>
      </c>
      <c r="Q87" s="109">
        <f t="shared" si="30"/>
        <v>1054.0931218428573</v>
      </c>
      <c r="R87" s="95">
        <f t="shared" si="39"/>
        <v>95395.408529155044</v>
      </c>
      <c r="S87" s="172">
        <f t="shared" si="31"/>
        <v>-1385.58</v>
      </c>
      <c r="T87" s="53"/>
      <c r="U87" s="162">
        <f t="shared" si="45"/>
        <v>76</v>
      </c>
      <c r="V87" s="124">
        <f t="shared" si="46"/>
        <v>1383.58</v>
      </c>
      <c r="W87" s="125">
        <f t="shared" si="47"/>
        <v>50</v>
      </c>
      <c r="X87" s="125">
        <f t="shared" si="48"/>
        <v>1333.58</v>
      </c>
      <c r="Y87" s="258">
        <f t="shared" si="40"/>
        <v>261.77</v>
      </c>
      <c r="Z87" s="269">
        <f t="shared" si="49"/>
        <v>1071.81</v>
      </c>
      <c r="AA87" s="125">
        <f t="shared" si="50"/>
        <v>124579.68000000009</v>
      </c>
      <c r="AB87" s="118">
        <f t="shared" si="41"/>
        <v>1385.58</v>
      </c>
      <c r="AC87" s="109">
        <f t="shared" si="51"/>
        <v>1056.486725532166</v>
      </c>
      <c r="AD87" s="95">
        <f t="shared" si="42"/>
        <v>95751.104243757465</v>
      </c>
      <c r="AE87" s="172">
        <f t="shared" si="32"/>
        <v>-1385.58</v>
      </c>
      <c r="AS87" s="53"/>
      <c r="BT87" s="96"/>
      <c r="BU87" s="96"/>
      <c r="BV87" s="96"/>
      <c r="BW87" s="96"/>
    </row>
    <row r="88" spans="1:75" ht="15.6" customHeight="1" x14ac:dyDescent="0.3">
      <c r="A88" s="282">
        <v>77</v>
      </c>
      <c r="B88" s="119" t="str">
        <f t="shared" si="43"/>
        <v/>
      </c>
      <c r="C88" s="120"/>
      <c r="D88" s="82">
        <v>77</v>
      </c>
      <c r="E88" s="121">
        <f t="shared" si="44"/>
        <v>45005</v>
      </c>
      <c r="F88" s="1"/>
      <c r="G88" s="4">
        <f t="shared" si="52"/>
        <v>1000.37</v>
      </c>
      <c r="H88" s="102">
        <f t="shared" si="27"/>
        <v>123505.6400000001</v>
      </c>
      <c r="I88" s="162">
        <f t="shared" si="28"/>
        <v>77</v>
      </c>
      <c r="J88" s="124">
        <f t="shared" si="33"/>
        <v>1383.58</v>
      </c>
      <c r="K88" s="125">
        <f t="shared" si="34"/>
        <v>50</v>
      </c>
      <c r="L88" s="125">
        <f t="shared" si="35"/>
        <v>1333.58</v>
      </c>
      <c r="M88" s="125">
        <f t="shared" si="36"/>
        <v>259.54000000000002</v>
      </c>
      <c r="N88" s="269">
        <f t="shared" si="37"/>
        <v>1074.04</v>
      </c>
      <c r="O88" s="125">
        <f t="shared" si="38"/>
        <v>123505.6400000001</v>
      </c>
      <c r="P88" s="118">
        <f t="shared" si="29"/>
        <v>1385.58</v>
      </c>
      <c r="Q88" s="109">
        <f t="shared" si="30"/>
        <v>1050.3074473701661</v>
      </c>
      <c r="R88" s="95">
        <f t="shared" si="39"/>
        <v>94341.315407312184</v>
      </c>
      <c r="S88" s="172">
        <f t="shared" si="31"/>
        <v>-1385.58</v>
      </c>
      <c r="T88" s="53"/>
      <c r="U88" s="162">
        <f t="shared" si="45"/>
        <v>77</v>
      </c>
      <c r="V88" s="124">
        <f t="shared" si="46"/>
        <v>1383.58</v>
      </c>
      <c r="W88" s="125">
        <f t="shared" si="47"/>
        <v>50</v>
      </c>
      <c r="X88" s="125">
        <f t="shared" si="48"/>
        <v>1333.58</v>
      </c>
      <c r="Y88" s="258">
        <f t="shared" si="40"/>
        <v>259.54000000000002</v>
      </c>
      <c r="Z88" s="269">
        <f t="shared" si="49"/>
        <v>1074.04</v>
      </c>
      <c r="AA88" s="125">
        <f t="shared" si="50"/>
        <v>123505.6400000001</v>
      </c>
      <c r="AB88" s="118">
        <f t="shared" si="41"/>
        <v>1385.58</v>
      </c>
      <c r="AC88" s="109">
        <f t="shared" si="51"/>
        <v>1052.7238724081728</v>
      </c>
      <c r="AD88" s="95">
        <f t="shared" si="42"/>
        <v>94694.617518225292</v>
      </c>
      <c r="AE88" s="172">
        <f t="shared" si="32"/>
        <v>-1385.58</v>
      </c>
      <c r="AS88" s="53"/>
      <c r="BT88" s="96"/>
      <c r="BU88" s="96"/>
      <c r="BV88" s="96"/>
      <c r="BW88" s="96"/>
    </row>
    <row r="89" spans="1:75" ht="15.6" customHeight="1" x14ac:dyDescent="0.3">
      <c r="A89" s="282">
        <v>78</v>
      </c>
      <c r="B89" s="119" t="str">
        <f t="shared" si="43"/>
        <v/>
      </c>
      <c r="C89" s="120"/>
      <c r="D89" s="82">
        <v>78</v>
      </c>
      <c r="E89" s="121">
        <f t="shared" si="44"/>
        <v>45036</v>
      </c>
      <c r="F89" s="1"/>
      <c r="G89" s="4">
        <f t="shared" si="52"/>
        <v>1001.37</v>
      </c>
      <c r="H89" s="102">
        <f t="shared" si="27"/>
        <v>122429.3600000001</v>
      </c>
      <c r="I89" s="162">
        <f t="shared" si="28"/>
        <v>78</v>
      </c>
      <c r="J89" s="124">
        <f t="shared" si="33"/>
        <v>1383.58</v>
      </c>
      <c r="K89" s="125">
        <f t="shared" si="34"/>
        <v>50</v>
      </c>
      <c r="L89" s="125">
        <f t="shared" si="35"/>
        <v>1333.58</v>
      </c>
      <c r="M89" s="125">
        <f t="shared" si="36"/>
        <v>257.3</v>
      </c>
      <c r="N89" s="269">
        <f t="shared" si="37"/>
        <v>1076.28</v>
      </c>
      <c r="O89" s="125">
        <f t="shared" si="38"/>
        <v>122429.3600000001</v>
      </c>
      <c r="P89" s="118">
        <f t="shared" si="29"/>
        <v>1385.58</v>
      </c>
      <c r="Q89" s="109">
        <f t="shared" si="30"/>
        <v>1046.5353687847035</v>
      </c>
      <c r="R89" s="95">
        <f t="shared" si="39"/>
        <v>93291.007959942013</v>
      </c>
      <c r="S89" s="172">
        <f t="shared" si="31"/>
        <v>-1385.58</v>
      </c>
      <c r="T89" s="53"/>
      <c r="U89" s="162">
        <f t="shared" si="45"/>
        <v>78</v>
      </c>
      <c r="V89" s="124">
        <f t="shared" si="46"/>
        <v>1383.58</v>
      </c>
      <c r="W89" s="125">
        <f t="shared" si="47"/>
        <v>50</v>
      </c>
      <c r="X89" s="125">
        <f t="shared" si="48"/>
        <v>1333.58</v>
      </c>
      <c r="Y89" s="258">
        <f t="shared" si="40"/>
        <v>257.3</v>
      </c>
      <c r="Z89" s="269">
        <f t="shared" si="49"/>
        <v>1076.28</v>
      </c>
      <c r="AA89" s="125">
        <f t="shared" si="50"/>
        <v>122429.3600000001</v>
      </c>
      <c r="AB89" s="118">
        <f t="shared" si="41"/>
        <v>1385.58</v>
      </c>
      <c r="AC89" s="109">
        <f t="shared" si="51"/>
        <v>1048.9744213111912</v>
      </c>
      <c r="AD89" s="95">
        <f t="shared" si="42"/>
        <v>93641.893645817123</v>
      </c>
      <c r="AE89" s="172">
        <f t="shared" si="32"/>
        <v>-1385.58</v>
      </c>
      <c r="AS89" s="53"/>
      <c r="BT89" s="96"/>
      <c r="BU89" s="96"/>
      <c r="BV89" s="96"/>
      <c r="BW89" s="96"/>
    </row>
    <row r="90" spans="1:75" ht="15.6" customHeight="1" x14ac:dyDescent="0.3">
      <c r="A90" s="282">
        <v>79</v>
      </c>
      <c r="B90" s="119" t="str">
        <f t="shared" si="43"/>
        <v/>
      </c>
      <c r="C90" s="120"/>
      <c r="D90" s="82">
        <v>79</v>
      </c>
      <c r="E90" s="121">
        <f t="shared" si="44"/>
        <v>45066</v>
      </c>
      <c r="F90" s="1"/>
      <c r="G90" s="4">
        <f t="shared" si="52"/>
        <v>1002.37</v>
      </c>
      <c r="H90" s="102">
        <f t="shared" si="27"/>
        <v>121350.8400000001</v>
      </c>
      <c r="I90" s="162">
        <f t="shared" si="28"/>
        <v>79</v>
      </c>
      <c r="J90" s="124">
        <f t="shared" si="33"/>
        <v>1383.58</v>
      </c>
      <c r="K90" s="125">
        <f t="shared" si="34"/>
        <v>50</v>
      </c>
      <c r="L90" s="125">
        <f t="shared" si="35"/>
        <v>1333.58</v>
      </c>
      <c r="M90" s="125">
        <f t="shared" si="36"/>
        <v>255.06</v>
      </c>
      <c r="N90" s="269">
        <f t="shared" si="37"/>
        <v>1078.52</v>
      </c>
      <c r="O90" s="125">
        <f t="shared" si="38"/>
        <v>121350.8400000001</v>
      </c>
      <c r="P90" s="118">
        <f t="shared" si="29"/>
        <v>1385.58</v>
      </c>
      <c r="Q90" s="109">
        <f t="shared" si="30"/>
        <v>1042.7768372581431</v>
      </c>
      <c r="R90" s="95">
        <f t="shared" si="39"/>
        <v>92244.472591157304</v>
      </c>
      <c r="S90" s="172">
        <f t="shared" si="31"/>
        <v>-1385.58</v>
      </c>
      <c r="T90" s="53"/>
      <c r="U90" s="162">
        <f t="shared" si="45"/>
        <v>79</v>
      </c>
      <c r="V90" s="124">
        <f t="shared" si="46"/>
        <v>1383.58</v>
      </c>
      <c r="W90" s="125">
        <f t="shared" si="47"/>
        <v>50</v>
      </c>
      <c r="X90" s="125">
        <f t="shared" si="48"/>
        <v>1333.58</v>
      </c>
      <c r="Y90" s="258">
        <f t="shared" si="40"/>
        <v>255.06</v>
      </c>
      <c r="Z90" s="269">
        <f t="shared" si="49"/>
        <v>1078.52</v>
      </c>
      <c r="AA90" s="125">
        <f t="shared" si="50"/>
        <v>121350.8400000001</v>
      </c>
      <c r="AB90" s="118">
        <f t="shared" si="41"/>
        <v>1385.58</v>
      </c>
      <c r="AC90" s="109">
        <f t="shared" si="51"/>
        <v>1045.238324507674</v>
      </c>
      <c r="AD90" s="95">
        <f t="shared" si="42"/>
        <v>92592.919224505938</v>
      </c>
      <c r="AE90" s="172">
        <f t="shared" si="32"/>
        <v>-1385.58</v>
      </c>
      <c r="AS90" s="53"/>
      <c r="BT90" s="96"/>
      <c r="BU90" s="96"/>
      <c r="BV90" s="96"/>
      <c r="BW90" s="96"/>
    </row>
    <row r="91" spans="1:75" ht="15.6" customHeight="1" x14ac:dyDescent="0.3">
      <c r="A91" s="282">
        <v>80</v>
      </c>
      <c r="B91" s="119" t="str">
        <f t="shared" si="43"/>
        <v/>
      </c>
      <c r="C91" s="120"/>
      <c r="D91" s="82">
        <v>80</v>
      </c>
      <c r="E91" s="121">
        <f t="shared" si="44"/>
        <v>45097</v>
      </c>
      <c r="F91" s="1"/>
      <c r="G91" s="4">
        <f t="shared" si="52"/>
        <v>1003.37</v>
      </c>
      <c r="H91" s="102">
        <f t="shared" si="27"/>
        <v>120270.07000000009</v>
      </c>
      <c r="I91" s="162">
        <f t="shared" si="28"/>
        <v>80</v>
      </c>
      <c r="J91" s="124">
        <f t="shared" si="33"/>
        <v>1383.58</v>
      </c>
      <c r="K91" s="125">
        <f t="shared" si="34"/>
        <v>50</v>
      </c>
      <c r="L91" s="125">
        <f t="shared" si="35"/>
        <v>1333.58</v>
      </c>
      <c r="M91" s="125">
        <f t="shared" si="36"/>
        <v>252.81</v>
      </c>
      <c r="N91" s="269">
        <f t="shared" si="37"/>
        <v>1080.77</v>
      </c>
      <c r="O91" s="125">
        <f t="shared" si="38"/>
        <v>120270.07000000009</v>
      </c>
      <c r="P91" s="118">
        <f t="shared" si="29"/>
        <v>1385.58</v>
      </c>
      <c r="Q91" s="109">
        <f t="shared" si="30"/>
        <v>1039.0318041375206</v>
      </c>
      <c r="R91" s="95">
        <f t="shared" si="39"/>
        <v>91201.695753899156</v>
      </c>
      <c r="S91" s="172">
        <f t="shared" si="31"/>
        <v>-1385.58</v>
      </c>
      <c r="T91" s="53"/>
      <c r="U91" s="162">
        <f t="shared" si="45"/>
        <v>80</v>
      </c>
      <c r="V91" s="124">
        <f t="shared" si="46"/>
        <v>1383.58</v>
      </c>
      <c r="W91" s="125">
        <f t="shared" si="47"/>
        <v>50</v>
      </c>
      <c r="X91" s="125">
        <f t="shared" si="48"/>
        <v>1333.58</v>
      </c>
      <c r="Y91" s="258">
        <f t="shared" si="40"/>
        <v>252.81</v>
      </c>
      <c r="Z91" s="269">
        <f t="shared" si="49"/>
        <v>1080.77</v>
      </c>
      <c r="AA91" s="125">
        <f t="shared" si="50"/>
        <v>120270.07000000009</v>
      </c>
      <c r="AB91" s="118">
        <f t="shared" si="41"/>
        <v>1385.58</v>
      </c>
      <c r="AC91" s="109">
        <f t="shared" si="51"/>
        <v>1041.5155344340835</v>
      </c>
      <c r="AD91" s="95">
        <f t="shared" si="42"/>
        <v>91547.68089999826</v>
      </c>
      <c r="AE91" s="172">
        <f t="shared" si="32"/>
        <v>-1385.58</v>
      </c>
      <c r="AS91" s="53"/>
      <c r="BT91" s="96"/>
      <c r="BU91" s="96"/>
      <c r="BV91" s="96"/>
      <c r="BW91" s="96"/>
    </row>
    <row r="92" spans="1:75" ht="15.6" customHeight="1" x14ac:dyDescent="0.3">
      <c r="A92" s="282">
        <v>81</v>
      </c>
      <c r="B92" s="119" t="str">
        <f t="shared" si="43"/>
        <v/>
      </c>
      <c r="C92" s="120"/>
      <c r="D92" s="82">
        <v>81</v>
      </c>
      <c r="E92" s="121">
        <f t="shared" si="44"/>
        <v>45127</v>
      </c>
      <c r="F92" s="1"/>
      <c r="G92" s="4">
        <f t="shared" si="52"/>
        <v>1004.37</v>
      </c>
      <c r="H92" s="102">
        <f t="shared" si="27"/>
        <v>119187.05000000009</v>
      </c>
      <c r="I92" s="162">
        <f t="shared" si="28"/>
        <v>81</v>
      </c>
      <c r="J92" s="124">
        <f t="shared" si="33"/>
        <v>1383.58</v>
      </c>
      <c r="K92" s="125">
        <f t="shared" si="34"/>
        <v>50</v>
      </c>
      <c r="L92" s="125">
        <f t="shared" si="35"/>
        <v>1333.58</v>
      </c>
      <c r="M92" s="125">
        <f t="shared" si="36"/>
        <v>250.56</v>
      </c>
      <c r="N92" s="269">
        <f t="shared" si="37"/>
        <v>1083.02</v>
      </c>
      <c r="O92" s="125">
        <f t="shared" si="38"/>
        <v>119187.05000000009</v>
      </c>
      <c r="P92" s="118">
        <f t="shared" si="29"/>
        <v>1385.58</v>
      </c>
      <c r="Q92" s="109">
        <f t="shared" si="30"/>
        <v>1035.3002209446038</v>
      </c>
      <c r="R92" s="95">
        <f t="shared" si="39"/>
        <v>90162.663949761642</v>
      </c>
      <c r="S92" s="172">
        <f t="shared" si="31"/>
        <v>-1385.58</v>
      </c>
      <c r="T92" s="53"/>
      <c r="U92" s="162">
        <f t="shared" si="45"/>
        <v>81</v>
      </c>
      <c r="V92" s="124">
        <f t="shared" si="46"/>
        <v>1383.58</v>
      </c>
      <c r="W92" s="125">
        <f t="shared" si="47"/>
        <v>50</v>
      </c>
      <c r="X92" s="125">
        <f t="shared" si="48"/>
        <v>1333.58</v>
      </c>
      <c r="Y92" s="258">
        <f t="shared" si="40"/>
        <v>250.56</v>
      </c>
      <c r="Z92" s="269">
        <f t="shared" si="49"/>
        <v>1083.02</v>
      </c>
      <c r="AA92" s="125">
        <f t="shared" si="50"/>
        <v>119187.05000000009</v>
      </c>
      <c r="AB92" s="118">
        <f t="shared" si="41"/>
        <v>1385.58</v>
      </c>
      <c r="AC92" s="109">
        <f t="shared" si="51"/>
        <v>1037.8060036962902</v>
      </c>
      <c r="AD92" s="95">
        <f t="shared" si="42"/>
        <v>90506.165365564171</v>
      </c>
      <c r="AE92" s="172">
        <f t="shared" si="32"/>
        <v>-1385.58</v>
      </c>
      <c r="AS92" s="53"/>
      <c r="BT92" s="96"/>
      <c r="BU92" s="96"/>
      <c r="BV92" s="96"/>
      <c r="BW92" s="96"/>
    </row>
    <row r="93" spans="1:75" ht="15.6" customHeight="1" x14ac:dyDescent="0.3">
      <c r="A93" s="282">
        <v>82</v>
      </c>
      <c r="B93" s="119" t="str">
        <f t="shared" si="43"/>
        <v/>
      </c>
      <c r="C93" s="120"/>
      <c r="D93" s="82">
        <v>82</v>
      </c>
      <c r="E93" s="121">
        <f t="shared" si="44"/>
        <v>45158</v>
      </c>
      <c r="F93" s="1"/>
      <c r="G93" s="4">
        <f t="shared" si="52"/>
        <v>1005.37</v>
      </c>
      <c r="H93" s="102">
        <f t="shared" si="27"/>
        <v>118101.78000000009</v>
      </c>
      <c r="I93" s="162">
        <f t="shared" si="28"/>
        <v>82</v>
      </c>
      <c r="J93" s="124">
        <f t="shared" si="33"/>
        <v>1383.58</v>
      </c>
      <c r="K93" s="125">
        <f t="shared" si="34"/>
        <v>50</v>
      </c>
      <c r="L93" s="125">
        <f t="shared" si="35"/>
        <v>1333.58</v>
      </c>
      <c r="M93" s="125">
        <f t="shared" si="36"/>
        <v>248.31</v>
      </c>
      <c r="N93" s="269">
        <f t="shared" si="37"/>
        <v>1085.27</v>
      </c>
      <c r="O93" s="125">
        <f t="shared" si="38"/>
        <v>118101.78000000009</v>
      </c>
      <c r="P93" s="118">
        <f t="shared" si="29"/>
        <v>1385.58</v>
      </c>
      <c r="Q93" s="109">
        <f t="shared" si="30"/>
        <v>1031.5820393752663</v>
      </c>
      <c r="R93" s="95">
        <f t="shared" si="39"/>
        <v>89127.363728817043</v>
      </c>
      <c r="S93" s="172">
        <f t="shared" si="31"/>
        <v>-1385.58</v>
      </c>
      <c r="T93" s="53"/>
      <c r="U93" s="162">
        <f t="shared" si="45"/>
        <v>82</v>
      </c>
      <c r="V93" s="124">
        <f t="shared" si="46"/>
        <v>1383.58</v>
      </c>
      <c r="W93" s="125">
        <f t="shared" si="47"/>
        <v>50</v>
      </c>
      <c r="X93" s="125">
        <f t="shared" si="48"/>
        <v>1333.58</v>
      </c>
      <c r="Y93" s="258">
        <f t="shared" si="40"/>
        <v>248.31</v>
      </c>
      <c r="Z93" s="269">
        <f t="shared" si="49"/>
        <v>1085.27</v>
      </c>
      <c r="AA93" s="125">
        <f t="shared" si="50"/>
        <v>118101.78000000009</v>
      </c>
      <c r="AB93" s="118">
        <f t="shared" si="41"/>
        <v>1385.58</v>
      </c>
      <c r="AC93" s="109">
        <f t="shared" si="51"/>
        <v>1034.1096850689642</v>
      </c>
      <c r="AD93" s="95">
        <f t="shared" si="42"/>
        <v>89468.359361867886</v>
      </c>
      <c r="AE93" s="172">
        <f t="shared" si="32"/>
        <v>-1385.58</v>
      </c>
      <c r="AS93" s="53"/>
      <c r="BT93" s="96"/>
      <c r="BU93" s="96"/>
      <c r="BV93" s="96"/>
      <c r="BW93" s="96"/>
    </row>
    <row r="94" spans="1:75" ht="15.6" customHeight="1" x14ac:dyDescent="0.3">
      <c r="A94" s="282">
        <v>83</v>
      </c>
      <c r="B94" s="119" t="str">
        <f t="shared" si="43"/>
        <v/>
      </c>
      <c r="C94" s="120"/>
      <c r="D94" s="82">
        <v>83</v>
      </c>
      <c r="E94" s="121">
        <f t="shared" si="44"/>
        <v>45189</v>
      </c>
      <c r="F94" s="1"/>
      <c r="G94" s="4">
        <f t="shared" si="52"/>
        <v>1006.37</v>
      </c>
      <c r="H94" s="102">
        <f t="shared" si="27"/>
        <v>117014.25000000009</v>
      </c>
      <c r="I94" s="162">
        <f t="shared" si="28"/>
        <v>83</v>
      </c>
      <c r="J94" s="124">
        <f t="shared" si="33"/>
        <v>1383.58</v>
      </c>
      <c r="K94" s="125">
        <f t="shared" si="34"/>
        <v>50</v>
      </c>
      <c r="L94" s="125">
        <f t="shared" si="35"/>
        <v>1333.58</v>
      </c>
      <c r="M94" s="125">
        <f t="shared" si="36"/>
        <v>246.05</v>
      </c>
      <c r="N94" s="269">
        <f t="shared" si="37"/>
        <v>1087.53</v>
      </c>
      <c r="O94" s="125">
        <f t="shared" si="38"/>
        <v>117014.25000000009</v>
      </c>
      <c r="P94" s="118">
        <f t="shared" si="29"/>
        <v>1385.58</v>
      </c>
      <c r="Q94" s="109">
        <f t="shared" si="30"/>
        <v>1027.8772112988604</v>
      </c>
      <c r="R94" s="95">
        <f t="shared" si="39"/>
        <v>88095.781689441777</v>
      </c>
      <c r="S94" s="172">
        <f t="shared" si="31"/>
        <v>-1385.58</v>
      </c>
      <c r="T94" s="53"/>
      <c r="U94" s="162">
        <f t="shared" si="45"/>
        <v>83</v>
      </c>
      <c r="V94" s="124">
        <f t="shared" si="46"/>
        <v>1383.58</v>
      </c>
      <c r="W94" s="125">
        <f t="shared" si="47"/>
        <v>50</v>
      </c>
      <c r="X94" s="125">
        <f t="shared" si="48"/>
        <v>1333.58</v>
      </c>
      <c r="Y94" s="258">
        <f t="shared" si="40"/>
        <v>246.05</v>
      </c>
      <c r="Z94" s="269">
        <f t="shared" si="49"/>
        <v>1087.53</v>
      </c>
      <c r="AA94" s="125">
        <f t="shared" si="50"/>
        <v>117014.25000000009</v>
      </c>
      <c r="AB94" s="118">
        <f t="shared" si="41"/>
        <v>1385.58</v>
      </c>
      <c r="AC94" s="109">
        <f t="shared" si="51"/>
        <v>1030.4265314949778</v>
      </c>
      <c r="AD94" s="95">
        <f t="shared" si="42"/>
        <v>88434.249676798921</v>
      </c>
      <c r="AE94" s="172">
        <f t="shared" si="32"/>
        <v>-1385.58</v>
      </c>
      <c r="AS94" s="53"/>
      <c r="BT94" s="96"/>
      <c r="BU94" s="96"/>
      <c r="BV94" s="96"/>
      <c r="BW94" s="96"/>
    </row>
    <row r="95" spans="1:75" ht="15.6" customHeight="1" x14ac:dyDescent="0.3">
      <c r="A95" s="282">
        <v>84</v>
      </c>
      <c r="B95" s="119" t="str">
        <f t="shared" si="43"/>
        <v/>
      </c>
      <c r="C95" s="120"/>
      <c r="D95" s="82">
        <v>84</v>
      </c>
      <c r="E95" s="121">
        <f t="shared" si="44"/>
        <v>45219</v>
      </c>
      <c r="F95" s="1"/>
      <c r="G95" s="4">
        <f t="shared" si="52"/>
        <v>1007.37</v>
      </c>
      <c r="H95" s="102">
        <f t="shared" si="27"/>
        <v>115924.45000000008</v>
      </c>
      <c r="I95" s="162">
        <f t="shared" si="28"/>
        <v>84</v>
      </c>
      <c r="J95" s="124">
        <f t="shared" si="33"/>
        <v>1383.58</v>
      </c>
      <c r="K95" s="125">
        <f t="shared" si="34"/>
        <v>50</v>
      </c>
      <c r="L95" s="125">
        <f t="shared" si="35"/>
        <v>1333.58</v>
      </c>
      <c r="M95" s="125">
        <f t="shared" si="36"/>
        <v>243.78</v>
      </c>
      <c r="N95" s="269">
        <f t="shared" si="37"/>
        <v>1089.8</v>
      </c>
      <c r="O95" s="125">
        <f t="shared" si="38"/>
        <v>115924.45000000008</v>
      </c>
      <c r="P95" s="118">
        <f t="shared" si="29"/>
        <v>1385.58</v>
      </c>
      <c r="Q95" s="109">
        <f t="shared" si="30"/>
        <v>1024.1856887575957</v>
      </c>
      <c r="R95" s="95">
        <f t="shared" si="39"/>
        <v>87067.904478142911</v>
      </c>
      <c r="S95" s="172">
        <f t="shared" si="31"/>
        <v>-1385.58</v>
      </c>
      <c r="T95" s="53"/>
      <c r="U95" s="162">
        <f t="shared" si="45"/>
        <v>84</v>
      </c>
      <c r="V95" s="124">
        <f t="shared" si="46"/>
        <v>1383.58</v>
      </c>
      <c r="W95" s="125">
        <f t="shared" si="47"/>
        <v>50</v>
      </c>
      <c r="X95" s="125">
        <f t="shared" si="48"/>
        <v>1333.58</v>
      </c>
      <c r="Y95" s="258">
        <f t="shared" si="40"/>
        <v>243.78</v>
      </c>
      <c r="Z95" s="269">
        <f t="shared" si="49"/>
        <v>1089.8</v>
      </c>
      <c r="AA95" s="125">
        <f t="shared" si="50"/>
        <v>115924.45000000008</v>
      </c>
      <c r="AB95" s="118">
        <f t="shared" si="41"/>
        <v>1385.58</v>
      </c>
      <c r="AC95" s="109">
        <f t="shared" si="51"/>
        <v>1026.7564960848044</v>
      </c>
      <c r="AD95" s="95">
        <f t="shared" si="42"/>
        <v>87403.823145303948</v>
      </c>
      <c r="AE95" s="172">
        <f t="shared" si="32"/>
        <v>-1385.58</v>
      </c>
      <c r="AS95" s="53"/>
      <c r="BT95" s="96"/>
      <c r="BU95" s="96"/>
      <c r="BV95" s="96"/>
      <c r="BW95" s="96"/>
    </row>
    <row r="96" spans="1:75" ht="15.6" customHeight="1" x14ac:dyDescent="0.3">
      <c r="A96" s="282">
        <v>85</v>
      </c>
      <c r="B96" s="119" t="str">
        <f t="shared" si="43"/>
        <v/>
      </c>
      <c r="C96" s="120"/>
      <c r="D96" s="82">
        <v>85</v>
      </c>
      <c r="E96" s="121">
        <f t="shared" si="44"/>
        <v>45250</v>
      </c>
      <c r="F96" s="1"/>
      <c r="G96" s="4">
        <f t="shared" si="52"/>
        <v>1008.37</v>
      </c>
      <c r="H96" s="102">
        <f t="shared" si="27"/>
        <v>114832.38000000008</v>
      </c>
      <c r="I96" s="162">
        <f t="shared" si="28"/>
        <v>85</v>
      </c>
      <c r="J96" s="124">
        <f t="shared" si="33"/>
        <v>1383.58</v>
      </c>
      <c r="K96" s="125">
        <f t="shared" si="34"/>
        <v>50</v>
      </c>
      <c r="L96" s="125">
        <f t="shared" si="35"/>
        <v>1333.58</v>
      </c>
      <c r="M96" s="125">
        <f t="shared" si="36"/>
        <v>241.51</v>
      </c>
      <c r="N96" s="269">
        <f t="shared" si="37"/>
        <v>1092.07</v>
      </c>
      <c r="O96" s="125">
        <f t="shared" si="38"/>
        <v>114832.38000000008</v>
      </c>
      <c r="P96" s="118">
        <f t="shared" si="29"/>
        <v>1985.58</v>
      </c>
      <c r="Q96" s="109">
        <f t="shared" si="30"/>
        <v>1462.4194423116999</v>
      </c>
      <c r="R96" s="95">
        <f t="shared" si="39"/>
        <v>86043.718789385312</v>
      </c>
      <c r="S96" s="172">
        <f t="shared" si="31"/>
        <v>-1985.58</v>
      </c>
      <c r="T96" s="53"/>
      <c r="U96" s="162">
        <f t="shared" si="45"/>
        <v>85</v>
      </c>
      <c r="V96" s="124">
        <f t="shared" si="46"/>
        <v>1383.58</v>
      </c>
      <c r="W96" s="125">
        <f t="shared" si="47"/>
        <v>50</v>
      </c>
      <c r="X96" s="125">
        <f t="shared" si="48"/>
        <v>1333.58</v>
      </c>
      <c r="Y96" s="258">
        <f t="shared" si="40"/>
        <v>241.51</v>
      </c>
      <c r="Z96" s="269">
        <f t="shared" si="49"/>
        <v>1092.07</v>
      </c>
      <c r="AA96" s="125">
        <f t="shared" si="50"/>
        <v>114832.38000000008</v>
      </c>
      <c r="AB96" s="118">
        <f t="shared" si="41"/>
        <v>1985.58</v>
      </c>
      <c r="AC96" s="109">
        <f t="shared" si="51"/>
        <v>1466.1340153428414</v>
      </c>
      <c r="AD96" s="95">
        <f t="shared" si="42"/>
        <v>86377.066649219138</v>
      </c>
      <c r="AE96" s="172">
        <f t="shared" si="32"/>
        <v>-1985.58</v>
      </c>
      <c r="AS96" s="53"/>
      <c r="BT96" s="96"/>
      <c r="BU96" s="96"/>
      <c r="BV96" s="96"/>
      <c r="BW96" s="96"/>
    </row>
    <row r="97" spans="1:75" ht="15.6" customHeight="1" x14ac:dyDescent="0.3">
      <c r="A97" s="282">
        <v>86</v>
      </c>
      <c r="B97" s="119" t="str">
        <f t="shared" si="43"/>
        <v/>
      </c>
      <c r="C97" s="120"/>
      <c r="D97" s="82">
        <v>86</v>
      </c>
      <c r="E97" s="121">
        <f t="shared" si="44"/>
        <v>45280</v>
      </c>
      <c r="F97" s="1"/>
      <c r="G97" s="4">
        <f t="shared" si="52"/>
        <v>1009.37</v>
      </c>
      <c r="H97" s="102">
        <f t="shared" si="27"/>
        <v>113738.03000000007</v>
      </c>
      <c r="I97" s="162">
        <f t="shared" si="28"/>
        <v>86</v>
      </c>
      <c r="J97" s="124">
        <f t="shared" si="33"/>
        <v>1383.58</v>
      </c>
      <c r="K97" s="125">
        <f t="shared" si="34"/>
        <v>50</v>
      </c>
      <c r="L97" s="125">
        <f t="shared" si="35"/>
        <v>1333.58</v>
      </c>
      <c r="M97" s="125">
        <f t="shared" si="36"/>
        <v>239.23</v>
      </c>
      <c r="N97" s="269">
        <f t="shared" si="37"/>
        <v>1094.3499999999999</v>
      </c>
      <c r="O97" s="125">
        <f t="shared" si="38"/>
        <v>113738.03000000007</v>
      </c>
      <c r="P97" s="118">
        <f t="shared" si="29"/>
        <v>1385.58</v>
      </c>
      <c r="Q97" s="109">
        <f t="shared" si="30"/>
        <v>1016.8423693098863</v>
      </c>
      <c r="R97" s="95">
        <f t="shared" si="39"/>
        <v>84581.299347073611</v>
      </c>
      <c r="S97" s="172">
        <f t="shared" si="31"/>
        <v>-1385.58</v>
      </c>
      <c r="T97" s="53"/>
      <c r="U97" s="162">
        <f t="shared" si="45"/>
        <v>86</v>
      </c>
      <c r="V97" s="124">
        <f t="shared" si="46"/>
        <v>1383.58</v>
      </c>
      <c r="W97" s="125">
        <f t="shared" si="47"/>
        <v>50</v>
      </c>
      <c r="X97" s="125">
        <f t="shared" si="48"/>
        <v>1333.58</v>
      </c>
      <c r="Y97" s="258">
        <f t="shared" si="40"/>
        <v>239.23</v>
      </c>
      <c r="Z97" s="269">
        <f t="shared" si="49"/>
        <v>1094.3499999999999</v>
      </c>
      <c r="AA97" s="125">
        <f t="shared" si="50"/>
        <v>113738.03000000007</v>
      </c>
      <c r="AB97" s="118">
        <f t="shared" si="41"/>
        <v>1385.58</v>
      </c>
      <c r="AC97" s="109">
        <f t="shared" si="51"/>
        <v>1019.4555930322217</v>
      </c>
      <c r="AD97" s="95">
        <f t="shared" si="42"/>
        <v>84910.932633876291</v>
      </c>
      <c r="AE97" s="172">
        <f t="shared" si="32"/>
        <v>-1385.58</v>
      </c>
      <c r="AS97" s="53"/>
      <c r="BT97" s="96"/>
      <c r="BU97" s="96"/>
      <c r="BV97" s="96"/>
      <c r="BW97" s="96"/>
    </row>
    <row r="98" spans="1:75" ht="15.6" customHeight="1" x14ac:dyDescent="0.3">
      <c r="A98" s="282">
        <v>87</v>
      </c>
      <c r="B98" s="119" t="str">
        <f t="shared" si="43"/>
        <v/>
      </c>
      <c r="C98" s="120"/>
      <c r="D98" s="82">
        <v>87</v>
      </c>
      <c r="E98" s="121">
        <f t="shared" si="44"/>
        <v>45311</v>
      </c>
      <c r="F98" s="1"/>
      <c r="G98" s="4">
        <f t="shared" si="52"/>
        <v>1010.37</v>
      </c>
      <c r="H98" s="102">
        <f t="shared" si="27"/>
        <v>112641.40000000007</v>
      </c>
      <c r="I98" s="162">
        <f t="shared" si="28"/>
        <v>87</v>
      </c>
      <c r="J98" s="124">
        <f t="shared" si="33"/>
        <v>1383.58</v>
      </c>
      <c r="K98" s="125">
        <f t="shared" si="34"/>
        <v>50</v>
      </c>
      <c r="L98" s="125">
        <f t="shared" si="35"/>
        <v>1333.58</v>
      </c>
      <c r="M98" s="125">
        <f t="shared" si="36"/>
        <v>236.95</v>
      </c>
      <c r="N98" s="269">
        <f t="shared" si="37"/>
        <v>1096.6299999999999</v>
      </c>
      <c r="O98" s="125">
        <f t="shared" si="38"/>
        <v>112641.40000000007</v>
      </c>
      <c r="P98" s="118">
        <f t="shared" si="29"/>
        <v>1385.58</v>
      </c>
      <c r="Q98" s="109">
        <f t="shared" si="30"/>
        <v>1013.1904773465677</v>
      </c>
      <c r="R98" s="95">
        <f t="shared" si="39"/>
        <v>83564.456977763723</v>
      </c>
      <c r="S98" s="172">
        <f t="shared" si="31"/>
        <v>-1385.58</v>
      </c>
      <c r="T98" s="53"/>
      <c r="U98" s="162">
        <f t="shared" si="45"/>
        <v>87</v>
      </c>
      <c r="V98" s="124">
        <f t="shared" si="46"/>
        <v>1383.58</v>
      </c>
      <c r="W98" s="125">
        <f t="shared" si="47"/>
        <v>50</v>
      </c>
      <c r="X98" s="125">
        <f t="shared" si="48"/>
        <v>1333.58</v>
      </c>
      <c r="Y98" s="258">
        <f t="shared" si="40"/>
        <v>236.95</v>
      </c>
      <c r="Z98" s="269">
        <f t="shared" si="49"/>
        <v>1096.6299999999999</v>
      </c>
      <c r="AA98" s="125">
        <f t="shared" si="50"/>
        <v>112641.40000000007</v>
      </c>
      <c r="AB98" s="118">
        <f t="shared" si="41"/>
        <v>1385.58</v>
      </c>
      <c r="AC98" s="109">
        <f t="shared" si="51"/>
        <v>1015.8246324434067</v>
      </c>
      <c r="AD98" s="95">
        <f t="shared" si="42"/>
        <v>83891.477040844067</v>
      </c>
      <c r="AE98" s="172">
        <f t="shared" si="32"/>
        <v>-1385.58</v>
      </c>
      <c r="AS98" s="53"/>
      <c r="BT98" s="96"/>
      <c r="BU98" s="96"/>
      <c r="BV98" s="96"/>
      <c r="BW98" s="96"/>
    </row>
    <row r="99" spans="1:75" ht="15.6" customHeight="1" x14ac:dyDescent="0.3">
      <c r="A99" s="282">
        <v>88</v>
      </c>
      <c r="B99" s="119" t="str">
        <f t="shared" si="43"/>
        <v/>
      </c>
      <c r="C99" s="120"/>
      <c r="D99" s="82">
        <v>88</v>
      </c>
      <c r="E99" s="121">
        <f t="shared" si="44"/>
        <v>45342</v>
      </c>
      <c r="F99" s="1"/>
      <c r="G99" s="4">
        <f t="shared" si="52"/>
        <v>1011.37</v>
      </c>
      <c r="H99" s="102">
        <f t="shared" si="27"/>
        <v>111542.49000000006</v>
      </c>
      <c r="I99" s="162">
        <f t="shared" si="28"/>
        <v>88</v>
      </c>
      <c r="J99" s="124">
        <f t="shared" si="33"/>
        <v>1383.58</v>
      </c>
      <c r="K99" s="125">
        <f t="shared" si="34"/>
        <v>50</v>
      </c>
      <c r="L99" s="125">
        <f t="shared" si="35"/>
        <v>1333.58</v>
      </c>
      <c r="M99" s="125">
        <f t="shared" si="36"/>
        <v>234.67</v>
      </c>
      <c r="N99" s="269">
        <f t="shared" si="37"/>
        <v>1098.9099999999999</v>
      </c>
      <c r="O99" s="125">
        <f t="shared" si="38"/>
        <v>111542.49000000006</v>
      </c>
      <c r="P99" s="118">
        <f t="shared" si="29"/>
        <v>1385.58</v>
      </c>
      <c r="Q99" s="109">
        <f t="shared" si="30"/>
        <v>1009.5517008034109</v>
      </c>
      <c r="R99" s="95">
        <f t="shared" si="39"/>
        <v>82551.266500417158</v>
      </c>
      <c r="S99" s="172">
        <f t="shared" si="31"/>
        <v>-1385.58</v>
      </c>
      <c r="T99" s="53"/>
      <c r="U99" s="162">
        <f t="shared" si="45"/>
        <v>88</v>
      </c>
      <c r="V99" s="124">
        <f t="shared" si="46"/>
        <v>1383.58</v>
      </c>
      <c r="W99" s="125">
        <f t="shared" si="47"/>
        <v>50</v>
      </c>
      <c r="X99" s="125">
        <f t="shared" si="48"/>
        <v>1333.58</v>
      </c>
      <c r="Y99" s="258">
        <f t="shared" si="40"/>
        <v>234.67</v>
      </c>
      <c r="Z99" s="269">
        <f t="shared" si="49"/>
        <v>1098.9099999999999</v>
      </c>
      <c r="AA99" s="125">
        <f t="shared" si="50"/>
        <v>111542.49000000006</v>
      </c>
      <c r="AB99" s="118">
        <f t="shared" si="41"/>
        <v>1385.58</v>
      </c>
      <c r="AC99" s="109">
        <f t="shared" si="51"/>
        <v>1012.2066041244109</v>
      </c>
      <c r="AD99" s="95">
        <f t="shared" si="42"/>
        <v>82875.652408400667</v>
      </c>
      <c r="AE99" s="172">
        <f t="shared" si="32"/>
        <v>-1385.58</v>
      </c>
      <c r="AS99" s="53"/>
      <c r="BT99" s="96"/>
      <c r="BU99" s="96"/>
      <c r="BV99" s="96"/>
      <c r="BW99" s="96"/>
    </row>
    <row r="100" spans="1:75" ht="15.6" customHeight="1" x14ac:dyDescent="0.3">
      <c r="A100" s="282">
        <v>89</v>
      </c>
      <c r="B100" s="119" t="str">
        <f t="shared" si="43"/>
        <v/>
      </c>
      <c r="C100" s="120"/>
      <c r="D100" s="82">
        <v>89</v>
      </c>
      <c r="E100" s="121">
        <f t="shared" si="44"/>
        <v>45371</v>
      </c>
      <c r="F100" s="1"/>
      <c r="G100" s="4">
        <f t="shared" si="52"/>
        <v>1012.37</v>
      </c>
      <c r="H100" s="102">
        <f t="shared" si="27"/>
        <v>110441.29000000007</v>
      </c>
      <c r="I100" s="162">
        <f t="shared" si="28"/>
        <v>89</v>
      </c>
      <c r="J100" s="124">
        <f t="shared" si="33"/>
        <v>1383.58</v>
      </c>
      <c r="K100" s="125">
        <f t="shared" si="34"/>
        <v>50</v>
      </c>
      <c r="L100" s="125">
        <f t="shared" si="35"/>
        <v>1333.58</v>
      </c>
      <c r="M100" s="125">
        <f t="shared" si="36"/>
        <v>232.38</v>
      </c>
      <c r="N100" s="269">
        <f t="shared" si="37"/>
        <v>1101.1999999999998</v>
      </c>
      <c r="O100" s="125">
        <f t="shared" si="38"/>
        <v>110441.29000000007</v>
      </c>
      <c r="P100" s="118">
        <f t="shared" si="29"/>
        <v>1385.58</v>
      </c>
      <c r="Q100" s="109">
        <f t="shared" si="30"/>
        <v>1005.9259925776405</v>
      </c>
      <c r="R100" s="95">
        <f t="shared" si="39"/>
        <v>81541.71479961375</v>
      </c>
      <c r="S100" s="172">
        <f t="shared" si="31"/>
        <v>-1385.58</v>
      </c>
      <c r="T100" s="53"/>
      <c r="U100" s="162">
        <f t="shared" si="45"/>
        <v>89</v>
      </c>
      <c r="V100" s="124">
        <f t="shared" si="46"/>
        <v>1383.58</v>
      </c>
      <c r="W100" s="125">
        <f t="shared" si="47"/>
        <v>50</v>
      </c>
      <c r="X100" s="125">
        <f t="shared" si="48"/>
        <v>1333.58</v>
      </c>
      <c r="Y100" s="258">
        <f t="shared" si="40"/>
        <v>232.38</v>
      </c>
      <c r="Z100" s="269">
        <f t="shared" si="49"/>
        <v>1101.1999999999998</v>
      </c>
      <c r="AA100" s="125">
        <f t="shared" si="50"/>
        <v>110441.29000000007</v>
      </c>
      <c r="AB100" s="118">
        <f t="shared" si="41"/>
        <v>1385.58</v>
      </c>
      <c r="AC100" s="109">
        <f t="shared" si="51"/>
        <v>1008.6014620148048</v>
      </c>
      <c r="AD100" s="95">
        <f t="shared" si="42"/>
        <v>81863.445804276256</v>
      </c>
      <c r="AE100" s="172">
        <f t="shared" si="32"/>
        <v>-1385.58</v>
      </c>
      <c r="AS100" s="53"/>
      <c r="BT100" s="96"/>
      <c r="BU100" s="96"/>
      <c r="BV100" s="96"/>
      <c r="BW100" s="96"/>
    </row>
    <row r="101" spans="1:75" ht="15.6" customHeight="1" x14ac:dyDescent="0.3">
      <c r="A101" s="282">
        <v>90</v>
      </c>
      <c r="B101" s="119" t="str">
        <f t="shared" si="43"/>
        <v/>
      </c>
      <c r="C101" s="120"/>
      <c r="D101" s="82">
        <v>90</v>
      </c>
      <c r="E101" s="121">
        <f t="shared" si="44"/>
        <v>45402</v>
      </c>
      <c r="F101" s="1"/>
      <c r="G101" s="4">
        <f t="shared" si="52"/>
        <v>1013.37</v>
      </c>
      <c r="H101" s="102">
        <f t="shared" si="27"/>
        <v>109337.80000000006</v>
      </c>
      <c r="I101" s="162">
        <f t="shared" si="28"/>
        <v>90</v>
      </c>
      <c r="J101" s="124">
        <f t="shared" si="33"/>
        <v>1383.58</v>
      </c>
      <c r="K101" s="125">
        <f t="shared" si="34"/>
        <v>50</v>
      </c>
      <c r="L101" s="125">
        <f t="shared" si="35"/>
        <v>1333.58</v>
      </c>
      <c r="M101" s="125">
        <f t="shared" si="36"/>
        <v>230.09</v>
      </c>
      <c r="N101" s="269">
        <f t="shared" si="37"/>
        <v>1103.49</v>
      </c>
      <c r="O101" s="125">
        <f t="shared" si="38"/>
        <v>109337.80000000006</v>
      </c>
      <c r="P101" s="118">
        <f t="shared" si="29"/>
        <v>1385.58</v>
      </c>
      <c r="Q101" s="109">
        <f t="shared" si="30"/>
        <v>1002.3133057356468</v>
      </c>
      <c r="R101" s="95">
        <f t="shared" si="39"/>
        <v>80535.788807036108</v>
      </c>
      <c r="S101" s="172">
        <f t="shared" si="31"/>
        <v>-1385.58</v>
      </c>
      <c r="T101" s="53"/>
      <c r="U101" s="162">
        <f t="shared" si="45"/>
        <v>90</v>
      </c>
      <c r="V101" s="124">
        <f t="shared" si="46"/>
        <v>1383.58</v>
      </c>
      <c r="W101" s="125">
        <f t="shared" si="47"/>
        <v>50</v>
      </c>
      <c r="X101" s="125">
        <f t="shared" si="48"/>
        <v>1333.58</v>
      </c>
      <c r="Y101" s="258">
        <f t="shared" si="40"/>
        <v>230.09</v>
      </c>
      <c r="Z101" s="269">
        <f t="shared" si="49"/>
        <v>1103.49</v>
      </c>
      <c r="AA101" s="125">
        <f t="shared" si="50"/>
        <v>109337.80000000006</v>
      </c>
      <c r="AB101" s="118">
        <f t="shared" si="41"/>
        <v>1385.58</v>
      </c>
      <c r="AC101" s="109">
        <f t="shared" si="51"/>
        <v>1005.0091602182115</v>
      </c>
      <c r="AD101" s="95">
        <f t="shared" si="42"/>
        <v>80854.844342261451</v>
      </c>
      <c r="AE101" s="172">
        <f t="shared" si="32"/>
        <v>-1385.58</v>
      </c>
      <c r="AS101" s="53"/>
      <c r="BT101" s="96"/>
      <c r="BU101" s="96"/>
      <c r="BV101" s="96"/>
      <c r="BW101" s="96"/>
    </row>
    <row r="102" spans="1:75" ht="15.6" customHeight="1" x14ac:dyDescent="0.3">
      <c r="A102" s="282">
        <v>91</v>
      </c>
      <c r="B102" s="119" t="str">
        <f t="shared" si="43"/>
        <v/>
      </c>
      <c r="C102" s="120"/>
      <c r="D102" s="82">
        <v>91</v>
      </c>
      <c r="E102" s="121">
        <f t="shared" si="44"/>
        <v>45432</v>
      </c>
      <c r="F102" s="1"/>
      <c r="G102" s="4">
        <f t="shared" si="52"/>
        <v>1014.37</v>
      </c>
      <c r="H102" s="102">
        <f t="shared" si="27"/>
        <v>108232.01000000007</v>
      </c>
      <c r="I102" s="162">
        <f t="shared" si="28"/>
        <v>91</v>
      </c>
      <c r="J102" s="124">
        <f t="shared" si="33"/>
        <v>1383.58</v>
      </c>
      <c r="K102" s="125">
        <f t="shared" si="34"/>
        <v>50</v>
      </c>
      <c r="L102" s="125">
        <f t="shared" si="35"/>
        <v>1333.58</v>
      </c>
      <c r="M102" s="125">
        <f t="shared" si="36"/>
        <v>227.79</v>
      </c>
      <c r="N102" s="269">
        <f t="shared" si="37"/>
        <v>1105.79</v>
      </c>
      <c r="O102" s="125">
        <f t="shared" si="38"/>
        <v>108232.01000000007</v>
      </c>
      <c r="P102" s="118">
        <f t="shared" si="29"/>
        <v>1385.58</v>
      </c>
      <c r="Q102" s="109">
        <f t="shared" si="30"/>
        <v>998.71359351237709</v>
      </c>
      <c r="R102" s="95">
        <f t="shared" si="39"/>
        <v>79533.475501300461</v>
      </c>
      <c r="S102" s="172">
        <f t="shared" si="31"/>
        <v>-1385.58</v>
      </c>
      <c r="T102" s="53"/>
      <c r="U102" s="162">
        <f t="shared" si="45"/>
        <v>91</v>
      </c>
      <c r="V102" s="124">
        <f t="shared" si="46"/>
        <v>1383.58</v>
      </c>
      <c r="W102" s="125">
        <f t="shared" si="47"/>
        <v>50</v>
      </c>
      <c r="X102" s="125">
        <f t="shared" si="48"/>
        <v>1333.58</v>
      </c>
      <c r="Y102" s="258">
        <f t="shared" si="40"/>
        <v>227.79</v>
      </c>
      <c r="Z102" s="269">
        <f t="shared" si="49"/>
        <v>1105.79</v>
      </c>
      <c r="AA102" s="125">
        <f t="shared" si="50"/>
        <v>108232.01000000007</v>
      </c>
      <c r="AB102" s="118">
        <f t="shared" si="41"/>
        <v>1385.58</v>
      </c>
      <c r="AC102" s="109">
        <f t="shared" si="51"/>
        <v>1001.4296530017212</v>
      </c>
      <c r="AD102" s="95">
        <f t="shared" si="42"/>
        <v>79849.835182043244</v>
      </c>
      <c r="AE102" s="172">
        <f t="shared" si="32"/>
        <v>-1385.58</v>
      </c>
      <c r="AS102" s="53"/>
      <c r="BT102" s="96"/>
      <c r="BU102" s="96"/>
      <c r="BV102" s="96"/>
      <c r="BW102" s="96"/>
    </row>
    <row r="103" spans="1:75" ht="15.6" customHeight="1" x14ac:dyDescent="0.3">
      <c r="A103" s="282">
        <v>92</v>
      </c>
      <c r="B103" s="119" t="str">
        <f t="shared" si="43"/>
        <v/>
      </c>
      <c r="C103" s="120"/>
      <c r="D103" s="82">
        <v>92</v>
      </c>
      <c r="E103" s="121">
        <f t="shared" si="44"/>
        <v>45463</v>
      </c>
      <c r="F103" s="1"/>
      <c r="G103" s="4">
        <f t="shared" si="52"/>
        <v>1015.37</v>
      </c>
      <c r="H103" s="102">
        <f t="shared" si="27"/>
        <v>107123.91000000006</v>
      </c>
      <c r="I103" s="162">
        <f t="shared" si="28"/>
        <v>92</v>
      </c>
      <c r="J103" s="124">
        <f t="shared" si="33"/>
        <v>1383.58</v>
      </c>
      <c r="K103" s="125">
        <f t="shared" si="34"/>
        <v>50</v>
      </c>
      <c r="L103" s="125">
        <f t="shared" si="35"/>
        <v>1333.58</v>
      </c>
      <c r="M103" s="125">
        <f t="shared" si="36"/>
        <v>225.48</v>
      </c>
      <c r="N103" s="269">
        <f t="shared" si="37"/>
        <v>1108.0999999999999</v>
      </c>
      <c r="O103" s="125">
        <f t="shared" si="38"/>
        <v>107123.91000000006</v>
      </c>
      <c r="P103" s="118">
        <f t="shared" si="29"/>
        <v>1385.58</v>
      </c>
      <c r="Q103" s="109">
        <f t="shared" si="30"/>
        <v>995.12680931073123</v>
      </c>
      <c r="R103" s="95">
        <f t="shared" si="39"/>
        <v>78534.761907788081</v>
      </c>
      <c r="S103" s="172">
        <f t="shared" si="31"/>
        <v>-1385.58</v>
      </c>
      <c r="T103" s="53"/>
      <c r="U103" s="162">
        <f t="shared" si="45"/>
        <v>92</v>
      </c>
      <c r="V103" s="124">
        <f t="shared" si="46"/>
        <v>1383.58</v>
      </c>
      <c r="W103" s="125">
        <f t="shared" si="47"/>
        <v>50</v>
      </c>
      <c r="X103" s="125">
        <f t="shared" si="48"/>
        <v>1333.58</v>
      </c>
      <c r="Y103" s="258">
        <f t="shared" si="40"/>
        <v>225.48</v>
      </c>
      <c r="Z103" s="269">
        <f t="shared" si="49"/>
        <v>1108.0999999999999</v>
      </c>
      <c r="AA103" s="125">
        <f t="shared" si="50"/>
        <v>107123.91000000006</v>
      </c>
      <c r="AB103" s="118">
        <f t="shared" si="41"/>
        <v>1385.58</v>
      </c>
      <c r="AC103" s="109">
        <f t="shared" si="51"/>
        <v>997.86289479530956</v>
      </c>
      <c r="AD103" s="95">
        <f t="shared" si="42"/>
        <v>78848.405529041527</v>
      </c>
      <c r="AE103" s="172">
        <f t="shared" si="32"/>
        <v>-1385.58</v>
      </c>
      <c r="AS103" s="53"/>
      <c r="BT103" s="96"/>
      <c r="BU103" s="96"/>
      <c r="BV103" s="96"/>
      <c r="BW103" s="96"/>
    </row>
    <row r="104" spans="1:75" ht="15.6" customHeight="1" x14ac:dyDescent="0.3">
      <c r="A104" s="282">
        <v>93</v>
      </c>
      <c r="B104" s="119" t="str">
        <f t="shared" si="43"/>
        <v/>
      </c>
      <c r="C104" s="120"/>
      <c r="D104" s="82">
        <v>93</v>
      </c>
      <c r="E104" s="121">
        <f t="shared" si="44"/>
        <v>45493</v>
      </c>
      <c r="F104" s="1"/>
      <c r="G104" s="4">
        <f t="shared" si="52"/>
        <v>1016.37</v>
      </c>
      <c r="H104" s="102">
        <f t="shared" si="27"/>
        <v>106013.50000000006</v>
      </c>
      <c r="I104" s="162">
        <f t="shared" si="28"/>
        <v>93</v>
      </c>
      <c r="J104" s="124">
        <f t="shared" si="33"/>
        <v>1383.58</v>
      </c>
      <c r="K104" s="125">
        <f t="shared" si="34"/>
        <v>50</v>
      </c>
      <c r="L104" s="125">
        <f t="shared" si="35"/>
        <v>1333.58</v>
      </c>
      <c r="M104" s="125">
        <f t="shared" si="36"/>
        <v>223.17</v>
      </c>
      <c r="N104" s="269">
        <f t="shared" si="37"/>
        <v>1110.4099999999999</v>
      </c>
      <c r="O104" s="125">
        <f t="shared" si="38"/>
        <v>106013.50000000006</v>
      </c>
      <c r="P104" s="118">
        <f t="shared" si="29"/>
        <v>1385.58</v>
      </c>
      <c r="Q104" s="109">
        <f t="shared" si="30"/>
        <v>991.55290670095769</v>
      </c>
      <c r="R104" s="95">
        <f t="shared" si="39"/>
        <v>77539.635098477345</v>
      </c>
      <c r="S104" s="172">
        <f t="shared" si="31"/>
        <v>-1385.58</v>
      </c>
      <c r="T104" s="53"/>
      <c r="U104" s="162">
        <f t="shared" si="45"/>
        <v>93</v>
      </c>
      <c r="V104" s="124">
        <f t="shared" si="46"/>
        <v>1383.58</v>
      </c>
      <c r="W104" s="125">
        <f t="shared" si="47"/>
        <v>50</v>
      </c>
      <c r="X104" s="125">
        <f t="shared" si="48"/>
        <v>1333.58</v>
      </c>
      <c r="Y104" s="258">
        <f t="shared" si="40"/>
        <v>223.17</v>
      </c>
      <c r="Z104" s="269">
        <f t="shared" si="49"/>
        <v>1110.4099999999999</v>
      </c>
      <c r="AA104" s="125">
        <f t="shared" si="50"/>
        <v>106013.50000000006</v>
      </c>
      <c r="AB104" s="118">
        <f t="shared" si="41"/>
        <v>1385.58</v>
      </c>
      <c r="AC104" s="109">
        <f t="shared" si="51"/>
        <v>994.3088401912579</v>
      </c>
      <c r="AD104" s="95">
        <f t="shared" si="42"/>
        <v>77850.542634246216</v>
      </c>
      <c r="AE104" s="172">
        <f t="shared" si="32"/>
        <v>-1385.58</v>
      </c>
      <c r="AS104" s="53"/>
      <c r="BT104" s="96"/>
      <c r="BU104" s="96"/>
      <c r="BV104" s="96"/>
      <c r="BW104" s="96"/>
    </row>
    <row r="105" spans="1:75" ht="15.6" customHeight="1" x14ac:dyDescent="0.3">
      <c r="A105" s="282">
        <v>94</v>
      </c>
      <c r="B105" s="119" t="str">
        <f t="shared" si="43"/>
        <v/>
      </c>
      <c r="C105" s="120"/>
      <c r="D105" s="82">
        <v>94</v>
      </c>
      <c r="E105" s="121">
        <f t="shared" si="44"/>
        <v>45524</v>
      </c>
      <c r="F105" s="1"/>
      <c r="G105" s="4">
        <f t="shared" si="52"/>
        <v>1017.37</v>
      </c>
      <c r="H105" s="102">
        <f t="shared" si="27"/>
        <v>104900.78000000006</v>
      </c>
      <c r="I105" s="162">
        <f t="shared" si="28"/>
        <v>94</v>
      </c>
      <c r="J105" s="124">
        <f t="shared" si="33"/>
        <v>1383.58</v>
      </c>
      <c r="K105" s="125">
        <f t="shared" si="34"/>
        <v>50</v>
      </c>
      <c r="L105" s="125">
        <f t="shared" si="35"/>
        <v>1333.58</v>
      </c>
      <c r="M105" s="125">
        <f t="shared" si="36"/>
        <v>220.86</v>
      </c>
      <c r="N105" s="269">
        <f t="shared" si="37"/>
        <v>1112.7199999999998</v>
      </c>
      <c r="O105" s="125">
        <f t="shared" si="38"/>
        <v>104900.78000000006</v>
      </c>
      <c r="P105" s="118">
        <f t="shared" si="29"/>
        <v>1385.58</v>
      </c>
      <c r="Q105" s="109">
        <f t="shared" si="30"/>
        <v>987.99183942005368</v>
      </c>
      <c r="R105" s="95">
        <f t="shared" si="39"/>
        <v>76548.082191776382</v>
      </c>
      <c r="S105" s="172">
        <f t="shared" si="31"/>
        <v>-1385.58</v>
      </c>
      <c r="T105" s="53"/>
      <c r="U105" s="162">
        <f t="shared" si="45"/>
        <v>94</v>
      </c>
      <c r="V105" s="124">
        <f t="shared" si="46"/>
        <v>1383.58</v>
      </c>
      <c r="W105" s="125">
        <f t="shared" si="47"/>
        <v>50</v>
      </c>
      <c r="X105" s="125">
        <f t="shared" si="48"/>
        <v>1333.58</v>
      </c>
      <c r="Y105" s="258">
        <f t="shared" si="40"/>
        <v>220.86</v>
      </c>
      <c r="Z105" s="269">
        <f t="shared" si="49"/>
        <v>1112.7199999999998</v>
      </c>
      <c r="AA105" s="125">
        <f t="shared" si="50"/>
        <v>104900.78000000006</v>
      </c>
      <c r="AB105" s="118">
        <f t="shared" si="41"/>
        <v>1385.58</v>
      </c>
      <c r="AC105" s="109">
        <f t="shared" si="51"/>
        <v>990.76744394357399</v>
      </c>
      <c r="AD105" s="95">
        <f t="shared" si="42"/>
        <v>76856.233794054962</v>
      </c>
      <c r="AE105" s="172">
        <f t="shared" si="32"/>
        <v>-1385.58</v>
      </c>
      <c r="AS105" s="53"/>
      <c r="BT105" s="96"/>
      <c r="BU105" s="96"/>
      <c r="BV105" s="96"/>
      <c r="BW105" s="96"/>
    </row>
    <row r="106" spans="1:75" ht="15.6" customHeight="1" x14ac:dyDescent="0.3">
      <c r="A106" s="282">
        <v>95</v>
      </c>
      <c r="B106" s="119" t="str">
        <f t="shared" si="43"/>
        <v/>
      </c>
      <c r="C106" s="120"/>
      <c r="D106" s="82">
        <v>95</v>
      </c>
      <c r="E106" s="121">
        <f t="shared" si="44"/>
        <v>45555</v>
      </c>
      <c r="F106" s="1"/>
      <c r="G106" s="4">
        <f t="shared" si="52"/>
        <v>1018.37</v>
      </c>
      <c r="H106" s="102">
        <f t="shared" si="27"/>
        <v>103785.74000000006</v>
      </c>
      <c r="I106" s="162">
        <f t="shared" si="28"/>
        <v>95</v>
      </c>
      <c r="J106" s="124">
        <f t="shared" si="33"/>
        <v>1383.58</v>
      </c>
      <c r="K106" s="125">
        <f t="shared" si="34"/>
        <v>50</v>
      </c>
      <c r="L106" s="125">
        <f t="shared" si="35"/>
        <v>1333.58</v>
      </c>
      <c r="M106" s="125">
        <f t="shared" si="36"/>
        <v>218.54</v>
      </c>
      <c r="N106" s="269">
        <f t="shared" si="37"/>
        <v>1115.04</v>
      </c>
      <c r="O106" s="125">
        <f t="shared" si="38"/>
        <v>103785.74000000006</v>
      </c>
      <c r="P106" s="118">
        <f t="shared" si="29"/>
        <v>1385.58</v>
      </c>
      <c r="Q106" s="109">
        <f t="shared" si="30"/>
        <v>984.44356137116483</v>
      </c>
      <c r="R106" s="95">
        <f t="shared" si="39"/>
        <v>75560.090352356332</v>
      </c>
      <c r="S106" s="172">
        <f t="shared" si="31"/>
        <v>-1385.58</v>
      </c>
      <c r="T106" s="53"/>
      <c r="U106" s="162">
        <f t="shared" si="45"/>
        <v>95</v>
      </c>
      <c r="V106" s="124">
        <f t="shared" si="46"/>
        <v>1383.58</v>
      </c>
      <c r="W106" s="125">
        <f t="shared" si="47"/>
        <v>50</v>
      </c>
      <c r="X106" s="125">
        <f t="shared" si="48"/>
        <v>1333.58</v>
      </c>
      <c r="Y106" s="258">
        <f t="shared" si="40"/>
        <v>218.54</v>
      </c>
      <c r="Z106" s="269">
        <f t="shared" si="49"/>
        <v>1115.04</v>
      </c>
      <c r="AA106" s="125">
        <f t="shared" si="50"/>
        <v>103785.74000000006</v>
      </c>
      <c r="AB106" s="118">
        <f t="shared" si="41"/>
        <v>1385.58</v>
      </c>
      <c r="AC106" s="109">
        <f t="shared" si="51"/>
        <v>987.23866096741722</v>
      </c>
      <c r="AD106" s="95">
        <f t="shared" si="42"/>
        <v>75865.466350111383</v>
      </c>
      <c r="AE106" s="172">
        <f t="shared" si="32"/>
        <v>-1385.58</v>
      </c>
      <c r="AS106" s="53"/>
      <c r="BT106" s="96"/>
      <c r="BU106" s="96"/>
      <c r="BV106" s="96"/>
      <c r="BW106" s="96"/>
    </row>
    <row r="107" spans="1:75" ht="15.6" customHeight="1" x14ac:dyDescent="0.3">
      <c r="A107" s="282">
        <v>96</v>
      </c>
      <c r="B107" s="119" t="str">
        <f t="shared" si="43"/>
        <v/>
      </c>
      <c r="C107" s="120"/>
      <c r="D107" s="82">
        <v>96</v>
      </c>
      <c r="E107" s="121">
        <f t="shared" si="44"/>
        <v>45585</v>
      </c>
      <c r="F107" s="1"/>
      <c r="G107" s="4">
        <f t="shared" si="52"/>
        <v>1019.37</v>
      </c>
      <c r="H107" s="102">
        <f t="shared" si="27"/>
        <v>102668.38000000006</v>
      </c>
      <c r="I107" s="162">
        <f t="shared" si="28"/>
        <v>96</v>
      </c>
      <c r="J107" s="124">
        <f t="shared" si="33"/>
        <v>1383.58</v>
      </c>
      <c r="K107" s="125">
        <f t="shared" si="34"/>
        <v>50</v>
      </c>
      <c r="L107" s="125">
        <f t="shared" si="35"/>
        <v>1333.58</v>
      </c>
      <c r="M107" s="125">
        <f t="shared" si="36"/>
        <v>216.22</v>
      </c>
      <c r="N107" s="269">
        <f t="shared" si="37"/>
        <v>1117.3599999999999</v>
      </c>
      <c r="O107" s="125">
        <f t="shared" si="38"/>
        <v>102668.38000000006</v>
      </c>
      <c r="P107" s="118">
        <f t="shared" si="29"/>
        <v>1385.58</v>
      </c>
      <c r="Q107" s="109">
        <f t="shared" si="30"/>
        <v>980.90802662298938</v>
      </c>
      <c r="R107" s="95">
        <f t="shared" si="39"/>
        <v>74575.646790985164</v>
      </c>
      <c r="S107" s="172">
        <f t="shared" si="31"/>
        <v>-1385.58</v>
      </c>
      <c r="T107" s="53"/>
      <c r="U107" s="162">
        <f t="shared" si="45"/>
        <v>96</v>
      </c>
      <c r="V107" s="124">
        <f t="shared" si="46"/>
        <v>1383.58</v>
      </c>
      <c r="W107" s="125">
        <f t="shared" si="47"/>
        <v>50</v>
      </c>
      <c r="X107" s="125">
        <f t="shared" si="48"/>
        <v>1333.58</v>
      </c>
      <c r="Y107" s="258">
        <f t="shared" si="40"/>
        <v>216.22</v>
      </c>
      <c r="Z107" s="269">
        <f t="shared" si="49"/>
        <v>1117.3599999999999</v>
      </c>
      <c r="AA107" s="125">
        <f t="shared" si="50"/>
        <v>102668.38000000006</v>
      </c>
      <c r="AB107" s="118">
        <f t="shared" si="41"/>
        <v>1385.58</v>
      </c>
      <c r="AC107" s="109">
        <f t="shared" si="51"/>
        <v>983.72244633852358</v>
      </c>
      <c r="AD107" s="95">
        <f t="shared" si="42"/>
        <v>74878.227689143969</v>
      </c>
      <c r="AE107" s="172">
        <f t="shared" si="32"/>
        <v>-1385.58</v>
      </c>
      <c r="AS107" s="53"/>
      <c r="BT107" s="96"/>
      <c r="BU107" s="96"/>
      <c r="BV107" s="96"/>
      <c r="BW107" s="96"/>
    </row>
    <row r="108" spans="1:75" ht="15.6" customHeight="1" x14ac:dyDescent="0.3">
      <c r="A108" s="282">
        <v>97</v>
      </c>
      <c r="B108" s="119" t="str">
        <f t="shared" si="43"/>
        <v/>
      </c>
      <c r="C108" s="120"/>
      <c r="D108" s="82">
        <v>97</v>
      </c>
      <c r="E108" s="121">
        <f t="shared" si="44"/>
        <v>45616</v>
      </c>
      <c r="F108" s="1"/>
      <c r="G108" s="4">
        <f t="shared" si="52"/>
        <v>1020.37</v>
      </c>
      <c r="H108" s="102">
        <f t="shared" si="27"/>
        <v>101548.69000000006</v>
      </c>
      <c r="I108" s="162">
        <f t="shared" si="28"/>
        <v>97</v>
      </c>
      <c r="J108" s="124">
        <f t="shared" si="33"/>
        <v>1383.58</v>
      </c>
      <c r="K108" s="125">
        <f t="shared" si="34"/>
        <v>50</v>
      </c>
      <c r="L108" s="125">
        <f t="shared" si="35"/>
        <v>1333.58</v>
      </c>
      <c r="M108" s="125">
        <f t="shared" si="36"/>
        <v>213.89</v>
      </c>
      <c r="N108" s="269">
        <f t="shared" si="37"/>
        <v>1119.69</v>
      </c>
      <c r="O108" s="125">
        <f t="shared" si="38"/>
        <v>101548.69000000006</v>
      </c>
      <c r="P108" s="118">
        <f t="shared" si="29"/>
        <v>1985.58</v>
      </c>
      <c r="Q108" s="109">
        <f t="shared" si="30"/>
        <v>1400.6239151742136</v>
      </c>
      <c r="R108" s="95">
        <f t="shared" si="39"/>
        <v>73594.738764362177</v>
      </c>
      <c r="S108" s="172">
        <f t="shared" si="31"/>
        <v>-1985.58</v>
      </c>
      <c r="T108" s="53"/>
      <c r="U108" s="162">
        <f t="shared" si="45"/>
        <v>97</v>
      </c>
      <c r="V108" s="124">
        <f t="shared" si="46"/>
        <v>1383.58</v>
      </c>
      <c r="W108" s="125">
        <f t="shared" si="47"/>
        <v>50</v>
      </c>
      <c r="X108" s="125">
        <f t="shared" si="48"/>
        <v>1333.58</v>
      </c>
      <c r="Y108" s="258">
        <f t="shared" si="40"/>
        <v>213.89</v>
      </c>
      <c r="Z108" s="269">
        <f t="shared" si="49"/>
        <v>1119.69</v>
      </c>
      <c r="AA108" s="125">
        <f t="shared" si="50"/>
        <v>101548.69000000006</v>
      </c>
      <c r="AB108" s="118">
        <f>IF($C$10&lt;&gt;0,V108,IF(Y478&gt;$D$4,0,(V108+W478+X478)))</f>
        <v>1985.58</v>
      </c>
      <c r="AC108" s="109">
        <f t="shared" si="51"/>
        <v>1404.6845047806344</v>
      </c>
      <c r="AD108" s="95">
        <f t="shared" si="42"/>
        <v>73894.505242805448</v>
      </c>
      <c r="AE108" s="172">
        <f t="shared" si="32"/>
        <v>-1985.58</v>
      </c>
      <c r="AS108" s="53"/>
      <c r="BT108" s="96"/>
      <c r="BU108" s="96"/>
      <c r="BV108" s="96"/>
      <c r="BW108" s="96"/>
    </row>
    <row r="109" spans="1:75" ht="15.6" customHeight="1" x14ac:dyDescent="0.3">
      <c r="A109" s="282">
        <v>98</v>
      </c>
      <c r="B109" s="119" t="str">
        <f t="shared" si="43"/>
        <v/>
      </c>
      <c r="C109" s="120"/>
      <c r="D109" s="82">
        <v>98</v>
      </c>
      <c r="E109" s="121">
        <f t="shared" si="44"/>
        <v>45646</v>
      </c>
      <c r="F109" s="1"/>
      <c r="G109" s="4">
        <f t="shared" si="52"/>
        <v>1021.37</v>
      </c>
      <c r="H109" s="102">
        <f t="shared" si="27"/>
        <v>100426.67000000006</v>
      </c>
      <c r="I109" s="162">
        <f t="shared" si="28"/>
        <v>98</v>
      </c>
      <c r="J109" s="124">
        <f t="shared" si="33"/>
        <v>1383.58</v>
      </c>
      <c r="K109" s="125">
        <f t="shared" si="34"/>
        <v>50</v>
      </c>
      <c r="L109" s="125">
        <f t="shared" si="35"/>
        <v>1333.58</v>
      </c>
      <c r="M109" s="125">
        <f t="shared" si="36"/>
        <v>211.56</v>
      </c>
      <c r="N109" s="269">
        <f t="shared" si="37"/>
        <v>1122.02</v>
      </c>
      <c r="O109" s="125">
        <f t="shared" si="38"/>
        <v>100426.67000000006</v>
      </c>
      <c r="P109" s="118">
        <f t="shared" si="29"/>
        <v>1385.58</v>
      </c>
      <c r="Q109" s="109">
        <f t="shared" si="30"/>
        <v>973.87500412776944</v>
      </c>
      <c r="R109" s="95">
        <f t="shared" si="39"/>
        <v>72194.114849187958</v>
      </c>
      <c r="S109" s="172">
        <f t="shared" si="31"/>
        <v>-1385.58</v>
      </c>
      <c r="T109" s="53"/>
      <c r="U109" s="162">
        <f t="shared" si="45"/>
        <v>98</v>
      </c>
      <c r="V109" s="124">
        <f t="shared" si="46"/>
        <v>1383.58</v>
      </c>
      <c r="W109" s="125">
        <f t="shared" si="47"/>
        <v>50</v>
      </c>
      <c r="X109" s="125">
        <f t="shared" si="48"/>
        <v>1333.58</v>
      </c>
      <c r="Y109" s="258">
        <f t="shared" si="40"/>
        <v>211.56</v>
      </c>
      <c r="Z109" s="269">
        <f t="shared" si="49"/>
        <v>1122.02</v>
      </c>
      <c r="AA109" s="125">
        <f t="shared" si="50"/>
        <v>100426.67000000006</v>
      </c>
      <c r="AB109" s="118">
        <f t="shared" si="41"/>
        <v>1385.58</v>
      </c>
      <c r="AC109" s="109">
        <f t="shared" si="51"/>
        <v>976.72754322492926</v>
      </c>
      <c r="AD109" s="95">
        <f t="shared" si="42"/>
        <v>72489.82073802482</v>
      </c>
      <c r="AE109" s="172">
        <f t="shared" si="32"/>
        <v>-1385.58</v>
      </c>
      <c r="AS109" s="53"/>
      <c r="BT109" s="96"/>
      <c r="BU109" s="96"/>
      <c r="BV109" s="96"/>
      <c r="BW109" s="96"/>
    </row>
    <row r="110" spans="1:75" ht="15.6" customHeight="1" x14ac:dyDescent="0.3">
      <c r="A110" s="282">
        <v>99</v>
      </c>
      <c r="B110" s="119" t="str">
        <f t="shared" si="43"/>
        <v/>
      </c>
      <c r="C110" s="120"/>
      <c r="D110" s="82">
        <v>99</v>
      </c>
      <c r="E110" s="121">
        <f t="shared" si="44"/>
        <v>45677</v>
      </c>
      <c r="F110" s="1"/>
      <c r="G110" s="4">
        <f t="shared" si="52"/>
        <v>1022.37</v>
      </c>
      <c r="H110" s="102">
        <f t="shared" si="27"/>
        <v>99302.310000000056</v>
      </c>
      <c r="I110" s="162">
        <f t="shared" si="28"/>
        <v>99</v>
      </c>
      <c r="J110" s="124">
        <f t="shared" si="33"/>
        <v>1383.58</v>
      </c>
      <c r="K110" s="125">
        <f t="shared" si="34"/>
        <v>50</v>
      </c>
      <c r="L110" s="125">
        <f t="shared" si="35"/>
        <v>1333.58</v>
      </c>
      <c r="M110" s="125">
        <f t="shared" si="36"/>
        <v>209.22</v>
      </c>
      <c r="N110" s="269">
        <f t="shared" si="37"/>
        <v>1124.3599999999999</v>
      </c>
      <c r="O110" s="125">
        <f t="shared" si="38"/>
        <v>99302.310000000056</v>
      </c>
      <c r="P110" s="118">
        <f t="shared" si="29"/>
        <v>1385.58</v>
      </c>
      <c r="Q110" s="109">
        <f t="shared" si="30"/>
        <v>970.37742534054314</v>
      </c>
      <c r="R110" s="95">
        <f t="shared" si="39"/>
        <v>71220.23984506019</v>
      </c>
      <c r="S110" s="172">
        <f t="shared" si="31"/>
        <v>-1385.58</v>
      </c>
      <c r="T110" s="53"/>
      <c r="U110" s="162">
        <f t="shared" si="45"/>
        <v>99</v>
      </c>
      <c r="V110" s="124">
        <f t="shared" si="46"/>
        <v>1383.58</v>
      </c>
      <c r="W110" s="125">
        <f t="shared" si="47"/>
        <v>50</v>
      </c>
      <c r="X110" s="125">
        <f t="shared" si="48"/>
        <v>1333.58</v>
      </c>
      <c r="Y110" s="258">
        <f t="shared" si="40"/>
        <v>209.22</v>
      </c>
      <c r="Z110" s="269">
        <f t="shared" si="49"/>
        <v>1124.3599999999999</v>
      </c>
      <c r="AA110" s="125">
        <f t="shared" si="50"/>
        <v>99302.310000000056</v>
      </c>
      <c r="AB110" s="118">
        <f t="shared" si="41"/>
        <v>1385.58</v>
      </c>
      <c r="AC110" s="109">
        <f t="shared" si="51"/>
        <v>973.24876568944944</v>
      </c>
      <c r="AD110" s="95">
        <f t="shared" si="42"/>
        <v>71513.093194799891</v>
      </c>
      <c r="AE110" s="172">
        <f t="shared" si="32"/>
        <v>-1385.58</v>
      </c>
      <c r="AS110" s="53"/>
      <c r="BT110" s="96"/>
      <c r="BU110" s="96"/>
      <c r="BV110" s="96"/>
      <c r="BW110" s="96"/>
    </row>
    <row r="111" spans="1:75" ht="15.6" customHeight="1" x14ac:dyDescent="0.3">
      <c r="A111" s="282">
        <v>100</v>
      </c>
      <c r="B111" s="119" t="str">
        <f t="shared" si="43"/>
        <v/>
      </c>
      <c r="C111" s="120"/>
      <c r="D111" s="82">
        <v>100</v>
      </c>
      <c r="E111" s="121">
        <f t="shared" si="44"/>
        <v>45708</v>
      </c>
      <c r="F111" s="1"/>
      <c r="G111" s="4">
        <f t="shared" si="52"/>
        <v>1023.37</v>
      </c>
      <c r="H111" s="102">
        <f t="shared" si="27"/>
        <v>98175.610000000059</v>
      </c>
      <c r="I111" s="162">
        <f t="shared" si="28"/>
        <v>100</v>
      </c>
      <c r="J111" s="124">
        <f t="shared" si="33"/>
        <v>1383.58</v>
      </c>
      <c r="K111" s="125">
        <f t="shared" si="34"/>
        <v>50</v>
      </c>
      <c r="L111" s="125">
        <f t="shared" si="35"/>
        <v>1333.58</v>
      </c>
      <c r="M111" s="125">
        <f t="shared" si="36"/>
        <v>206.88</v>
      </c>
      <c r="N111" s="269">
        <f t="shared" si="37"/>
        <v>1126.6999999999998</v>
      </c>
      <c r="O111" s="125">
        <f t="shared" si="38"/>
        <v>98175.610000000059</v>
      </c>
      <c r="P111" s="118">
        <f t="shared" si="29"/>
        <v>1385.58</v>
      </c>
      <c r="Q111" s="109">
        <f t="shared" si="30"/>
        <v>966.89240777248881</v>
      </c>
      <c r="R111" s="95">
        <f t="shared" si="39"/>
        <v>70249.862419719648</v>
      </c>
      <c r="S111" s="172">
        <f t="shared" si="31"/>
        <v>-1385.58</v>
      </c>
      <c r="T111" s="53"/>
      <c r="U111" s="162">
        <f t="shared" si="45"/>
        <v>100</v>
      </c>
      <c r="V111" s="124">
        <f t="shared" si="46"/>
        <v>1383.58</v>
      </c>
      <c r="W111" s="125">
        <f t="shared" si="47"/>
        <v>50</v>
      </c>
      <c r="X111" s="125">
        <f t="shared" si="48"/>
        <v>1333.58</v>
      </c>
      <c r="Y111" s="258">
        <f t="shared" si="40"/>
        <v>206.88</v>
      </c>
      <c r="Z111" s="269">
        <f t="shared" si="49"/>
        <v>1126.6999999999998</v>
      </c>
      <c r="AA111" s="125">
        <f t="shared" si="50"/>
        <v>98175.610000000059</v>
      </c>
      <c r="AB111" s="118">
        <f t="shared" si="41"/>
        <v>1385.58</v>
      </c>
      <c r="AC111" s="109">
        <f t="shared" si="51"/>
        <v>969.78237839854239</v>
      </c>
      <c r="AD111" s="95">
        <f t="shared" si="42"/>
        <v>70539.844429110439</v>
      </c>
      <c r="AE111" s="172">
        <f t="shared" si="32"/>
        <v>-1385.58</v>
      </c>
      <c r="AS111" s="53"/>
      <c r="BT111" s="96"/>
      <c r="BU111" s="96"/>
      <c r="BV111" s="96"/>
      <c r="BW111" s="96"/>
    </row>
    <row r="112" spans="1:75" ht="15.6" customHeight="1" x14ac:dyDescent="0.3">
      <c r="A112" s="282">
        <v>101</v>
      </c>
      <c r="B112" s="119" t="str">
        <f t="shared" si="43"/>
        <v/>
      </c>
      <c r="C112" s="120"/>
      <c r="D112" s="82">
        <v>101</v>
      </c>
      <c r="E112" s="121">
        <f t="shared" si="44"/>
        <v>45736</v>
      </c>
      <c r="F112" s="1"/>
      <c r="G112" s="4">
        <f t="shared" si="52"/>
        <v>1024.3699999999999</v>
      </c>
      <c r="H112" s="102">
        <f t="shared" si="27"/>
        <v>97046.560000000056</v>
      </c>
      <c r="I112" s="162">
        <f t="shared" si="28"/>
        <v>101</v>
      </c>
      <c r="J112" s="124">
        <f t="shared" si="33"/>
        <v>1383.58</v>
      </c>
      <c r="K112" s="125">
        <f t="shared" si="34"/>
        <v>50</v>
      </c>
      <c r="L112" s="125">
        <f t="shared" si="35"/>
        <v>1333.58</v>
      </c>
      <c r="M112" s="125">
        <f t="shared" si="36"/>
        <v>204.53</v>
      </c>
      <c r="N112" s="269">
        <f t="shared" si="37"/>
        <v>1129.05</v>
      </c>
      <c r="O112" s="125">
        <f t="shared" si="38"/>
        <v>97046.560000000056</v>
      </c>
      <c r="P112" s="118">
        <f t="shared" si="29"/>
        <v>1385.58</v>
      </c>
      <c r="Q112" s="109">
        <f t="shared" si="30"/>
        <v>963.41990631119086</v>
      </c>
      <c r="R112" s="95">
        <f t="shared" si="39"/>
        <v>69282.970011947153</v>
      </c>
      <c r="S112" s="172">
        <f t="shared" si="31"/>
        <v>-1385.58</v>
      </c>
      <c r="T112" s="53"/>
      <c r="U112" s="162">
        <f t="shared" si="45"/>
        <v>101</v>
      </c>
      <c r="V112" s="124">
        <f t="shared" si="46"/>
        <v>1383.58</v>
      </c>
      <c r="W112" s="125">
        <f t="shared" si="47"/>
        <v>50</v>
      </c>
      <c r="X112" s="125">
        <f t="shared" si="48"/>
        <v>1333.58</v>
      </c>
      <c r="Y112" s="258">
        <f t="shared" si="40"/>
        <v>204.53</v>
      </c>
      <c r="Z112" s="269">
        <f t="shared" si="49"/>
        <v>1129.05</v>
      </c>
      <c r="AA112" s="125">
        <f t="shared" si="50"/>
        <v>97046.560000000056</v>
      </c>
      <c r="AB112" s="118">
        <f t="shared" si="41"/>
        <v>1385.58</v>
      </c>
      <c r="AC112" s="109">
        <f t="shared" si="51"/>
        <v>966.32833722229191</v>
      </c>
      <c r="AD112" s="95">
        <f t="shared" si="42"/>
        <v>69570.062050711902</v>
      </c>
      <c r="AE112" s="172">
        <f t="shared" si="32"/>
        <v>-1385.58</v>
      </c>
      <c r="AS112" s="53"/>
      <c r="BT112" s="96"/>
      <c r="BU112" s="96"/>
      <c r="BV112" s="96"/>
      <c r="BW112" s="96"/>
    </row>
    <row r="113" spans="1:75" ht="15.6" customHeight="1" x14ac:dyDescent="0.3">
      <c r="A113" s="282">
        <v>102</v>
      </c>
      <c r="B113" s="119" t="str">
        <f t="shared" si="43"/>
        <v/>
      </c>
      <c r="C113" s="120"/>
      <c r="D113" s="82">
        <v>102</v>
      </c>
      <c r="E113" s="121">
        <f t="shared" si="44"/>
        <v>45767</v>
      </c>
      <c r="F113" s="1"/>
      <c r="G113" s="4">
        <f t="shared" si="52"/>
        <v>1025.3699999999999</v>
      </c>
      <c r="H113" s="102">
        <f t="shared" si="27"/>
        <v>95915.160000000062</v>
      </c>
      <c r="I113" s="162">
        <f t="shared" si="28"/>
        <v>102</v>
      </c>
      <c r="J113" s="124">
        <f t="shared" si="33"/>
        <v>1383.58</v>
      </c>
      <c r="K113" s="125">
        <f t="shared" si="34"/>
        <v>50</v>
      </c>
      <c r="L113" s="125">
        <f t="shared" si="35"/>
        <v>1333.58</v>
      </c>
      <c r="M113" s="125">
        <f t="shared" si="36"/>
        <v>202.18</v>
      </c>
      <c r="N113" s="269">
        <f t="shared" si="37"/>
        <v>1131.3999999999999</v>
      </c>
      <c r="O113" s="125">
        <f t="shared" si="38"/>
        <v>95915.160000000062</v>
      </c>
      <c r="P113" s="118">
        <f t="shared" si="29"/>
        <v>1385.58</v>
      </c>
      <c r="Q113" s="109">
        <f t="shared" si="30"/>
        <v>959.95987600625108</v>
      </c>
      <c r="R113" s="95">
        <f t="shared" si="39"/>
        <v>68319.550105635964</v>
      </c>
      <c r="S113" s="172">
        <f t="shared" si="31"/>
        <v>-1385.58</v>
      </c>
      <c r="T113" s="53"/>
      <c r="U113" s="162">
        <f t="shared" si="45"/>
        <v>102</v>
      </c>
      <c r="V113" s="124">
        <f t="shared" si="46"/>
        <v>1383.58</v>
      </c>
      <c r="W113" s="125">
        <f t="shared" si="47"/>
        <v>50</v>
      </c>
      <c r="X113" s="125">
        <f t="shared" si="48"/>
        <v>1333.58</v>
      </c>
      <c r="Y113" s="258">
        <f t="shared" si="40"/>
        <v>202.18</v>
      </c>
      <c r="Z113" s="269">
        <f t="shared" si="49"/>
        <v>1131.3999999999999</v>
      </c>
      <c r="AA113" s="125">
        <f t="shared" si="50"/>
        <v>95915.160000000062</v>
      </c>
      <c r="AB113" s="118">
        <f t="shared" si="41"/>
        <v>1385.58</v>
      </c>
      <c r="AC113" s="109">
        <f t="shared" si="51"/>
        <v>962.8865981879577</v>
      </c>
      <c r="AD113" s="95">
        <f t="shared" si="42"/>
        <v>68603.733713489608</v>
      </c>
      <c r="AE113" s="172">
        <f t="shared" si="32"/>
        <v>-1385.58</v>
      </c>
      <c r="AS113" s="53"/>
      <c r="BT113" s="96"/>
      <c r="BU113" s="96"/>
      <c r="BV113" s="96"/>
      <c r="BW113" s="96"/>
    </row>
    <row r="114" spans="1:75" ht="15.6" customHeight="1" x14ac:dyDescent="0.3">
      <c r="A114" s="282">
        <v>103</v>
      </c>
      <c r="B114" s="119" t="str">
        <f t="shared" si="43"/>
        <v/>
      </c>
      <c r="C114" s="120"/>
      <c r="D114" s="82">
        <v>103</v>
      </c>
      <c r="E114" s="121">
        <f t="shared" si="44"/>
        <v>45797</v>
      </c>
      <c r="F114" s="1"/>
      <c r="G114" s="4">
        <f t="shared" si="52"/>
        <v>1026.3699999999999</v>
      </c>
      <c r="H114" s="102">
        <f t="shared" si="27"/>
        <v>94781.400000000067</v>
      </c>
      <c r="I114" s="162">
        <f t="shared" si="28"/>
        <v>103</v>
      </c>
      <c r="J114" s="124">
        <f t="shared" si="33"/>
        <v>1383.58</v>
      </c>
      <c r="K114" s="125">
        <f t="shared" si="34"/>
        <v>50</v>
      </c>
      <c r="L114" s="125">
        <f t="shared" si="35"/>
        <v>1333.58</v>
      </c>
      <c r="M114" s="125">
        <f t="shared" si="36"/>
        <v>199.82</v>
      </c>
      <c r="N114" s="269">
        <f t="shared" si="37"/>
        <v>1133.76</v>
      </c>
      <c r="O114" s="125">
        <f t="shared" si="38"/>
        <v>94781.400000000067</v>
      </c>
      <c r="P114" s="118">
        <f t="shared" si="29"/>
        <v>1385.58</v>
      </c>
      <c r="Q114" s="109">
        <f t="shared" si="30"/>
        <v>956.51227206870578</v>
      </c>
      <c r="R114" s="95">
        <f t="shared" si="39"/>
        <v>67359.590229629714</v>
      </c>
      <c r="S114" s="172">
        <f t="shared" si="31"/>
        <v>-1385.58</v>
      </c>
      <c r="T114" s="53"/>
      <c r="U114" s="162">
        <f t="shared" si="45"/>
        <v>103</v>
      </c>
      <c r="V114" s="124">
        <f t="shared" si="46"/>
        <v>1383.58</v>
      </c>
      <c r="W114" s="125">
        <f t="shared" si="47"/>
        <v>50</v>
      </c>
      <c r="X114" s="125">
        <f t="shared" si="48"/>
        <v>1333.58</v>
      </c>
      <c r="Y114" s="258">
        <f t="shared" si="40"/>
        <v>199.82</v>
      </c>
      <c r="Z114" s="269">
        <f t="shared" si="49"/>
        <v>1133.76</v>
      </c>
      <c r="AA114" s="125">
        <f t="shared" si="50"/>
        <v>94781.400000000067</v>
      </c>
      <c r="AB114" s="118">
        <f t="shared" si="41"/>
        <v>1385.58</v>
      </c>
      <c r="AC114" s="109">
        <f t="shared" si="51"/>
        <v>959.45711747941652</v>
      </c>
      <c r="AD114" s="95">
        <f t="shared" si="42"/>
        <v>67640.847115301643</v>
      </c>
      <c r="AE114" s="172">
        <f t="shared" si="32"/>
        <v>-1385.58</v>
      </c>
      <c r="AS114" s="53"/>
      <c r="BT114" s="96"/>
      <c r="BU114" s="96"/>
      <c r="BV114" s="96"/>
      <c r="BW114" s="96"/>
    </row>
    <row r="115" spans="1:75" ht="15.6" customHeight="1" x14ac:dyDescent="0.3">
      <c r="A115" s="282">
        <v>104</v>
      </c>
      <c r="B115" s="119" t="str">
        <f t="shared" si="43"/>
        <v/>
      </c>
      <c r="C115" s="120"/>
      <c r="D115" s="82">
        <v>104</v>
      </c>
      <c r="E115" s="121">
        <f t="shared" si="44"/>
        <v>45828</v>
      </c>
      <c r="F115" s="1"/>
      <c r="G115" s="4">
        <f t="shared" si="52"/>
        <v>1027.3699999999999</v>
      </c>
      <c r="H115" s="102">
        <f t="shared" si="27"/>
        <v>93645.280000000072</v>
      </c>
      <c r="I115" s="162">
        <f t="shared" si="28"/>
        <v>104</v>
      </c>
      <c r="J115" s="124">
        <f t="shared" si="33"/>
        <v>1383.58</v>
      </c>
      <c r="K115" s="125">
        <f t="shared" si="34"/>
        <v>50</v>
      </c>
      <c r="L115" s="125">
        <f t="shared" si="35"/>
        <v>1333.58</v>
      </c>
      <c r="M115" s="125">
        <f t="shared" si="36"/>
        <v>197.46</v>
      </c>
      <c r="N115" s="269">
        <f t="shared" si="37"/>
        <v>1136.1199999999999</v>
      </c>
      <c r="O115" s="125">
        <f t="shared" si="38"/>
        <v>93645.280000000072</v>
      </c>
      <c r="P115" s="118">
        <f t="shared" si="29"/>
        <v>1385.58</v>
      </c>
      <c r="Q115" s="109">
        <f t="shared" si="30"/>
        <v>953.07704987044713</v>
      </c>
      <c r="R115" s="95">
        <f t="shared" si="39"/>
        <v>66403.077957561007</v>
      </c>
      <c r="S115" s="172">
        <f t="shared" si="31"/>
        <v>-1385.58</v>
      </c>
      <c r="T115" s="53"/>
      <c r="U115" s="162">
        <f t="shared" si="45"/>
        <v>104</v>
      </c>
      <c r="V115" s="124">
        <f t="shared" si="46"/>
        <v>1383.58</v>
      </c>
      <c r="W115" s="125">
        <f t="shared" si="47"/>
        <v>50</v>
      </c>
      <c r="X115" s="125">
        <f t="shared" si="48"/>
        <v>1333.58</v>
      </c>
      <c r="Y115" s="258">
        <f t="shared" si="40"/>
        <v>197.46</v>
      </c>
      <c r="Z115" s="269">
        <f t="shared" si="49"/>
        <v>1136.1199999999999</v>
      </c>
      <c r="AA115" s="125">
        <f t="shared" si="50"/>
        <v>93645.280000000072</v>
      </c>
      <c r="AB115" s="118">
        <f t="shared" si="41"/>
        <v>1385.58</v>
      </c>
      <c r="AC115" s="109">
        <f t="shared" si="51"/>
        <v>956.03985143660259</v>
      </c>
      <c r="AD115" s="95">
        <f t="shared" si="42"/>
        <v>66681.389997822233</v>
      </c>
      <c r="AE115" s="172">
        <f t="shared" si="32"/>
        <v>-1385.58</v>
      </c>
      <c r="AS115" s="53"/>
      <c r="BT115" s="96"/>
      <c r="BU115" s="96"/>
      <c r="BV115" s="96"/>
      <c r="BW115" s="96"/>
    </row>
    <row r="116" spans="1:75" ht="15.6" customHeight="1" x14ac:dyDescent="0.3">
      <c r="A116" s="282">
        <v>105</v>
      </c>
      <c r="B116" s="119" t="str">
        <f t="shared" si="43"/>
        <v/>
      </c>
      <c r="C116" s="120"/>
      <c r="D116" s="82">
        <v>105</v>
      </c>
      <c r="E116" s="121">
        <f t="shared" si="44"/>
        <v>45858</v>
      </c>
      <c r="F116" s="1"/>
      <c r="G116" s="4">
        <f t="shared" si="52"/>
        <v>1028.3699999999999</v>
      </c>
      <c r="H116" s="102">
        <f t="shared" si="27"/>
        <v>92506.790000000066</v>
      </c>
      <c r="I116" s="162">
        <f t="shared" si="28"/>
        <v>105</v>
      </c>
      <c r="J116" s="124">
        <f t="shared" si="33"/>
        <v>1383.58</v>
      </c>
      <c r="K116" s="125">
        <f t="shared" si="34"/>
        <v>50</v>
      </c>
      <c r="L116" s="125">
        <f t="shared" si="35"/>
        <v>1333.58</v>
      </c>
      <c r="M116" s="125">
        <f t="shared" si="36"/>
        <v>195.09</v>
      </c>
      <c r="N116" s="269">
        <f t="shared" si="37"/>
        <v>1138.49</v>
      </c>
      <c r="O116" s="125">
        <f t="shared" si="38"/>
        <v>92506.790000000066</v>
      </c>
      <c r="P116" s="118">
        <f t="shared" si="29"/>
        <v>1385.58</v>
      </c>
      <c r="Q116" s="109">
        <f t="shared" si="30"/>
        <v>949.65416494364422</v>
      </c>
      <c r="R116" s="95">
        <f t="shared" si="39"/>
        <v>65450.000907690563</v>
      </c>
      <c r="S116" s="172">
        <f t="shared" si="31"/>
        <v>-1385.58</v>
      </c>
      <c r="T116" s="53"/>
      <c r="U116" s="162">
        <f t="shared" si="45"/>
        <v>105</v>
      </c>
      <c r="V116" s="124">
        <f t="shared" si="46"/>
        <v>1383.58</v>
      </c>
      <c r="W116" s="125">
        <f t="shared" si="47"/>
        <v>50</v>
      </c>
      <c r="X116" s="125">
        <f t="shared" si="48"/>
        <v>1333.58</v>
      </c>
      <c r="Y116" s="258">
        <f t="shared" si="40"/>
        <v>195.09</v>
      </c>
      <c r="Z116" s="269">
        <f t="shared" si="49"/>
        <v>1138.49</v>
      </c>
      <c r="AA116" s="125">
        <f t="shared" si="50"/>
        <v>92506.790000000066</v>
      </c>
      <c r="AB116" s="118">
        <f t="shared" si="41"/>
        <v>1385.58</v>
      </c>
      <c r="AC116" s="109">
        <f t="shared" si="51"/>
        <v>952.63475655495347</v>
      </c>
      <c r="AD116" s="95">
        <f t="shared" si="42"/>
        <v>65725.350146385623</v>
      </c>
      <c r="AE116" s="172">
        <f t="shared" si="32"/>
        <v>-1385.58</v>
      </c>
      <c r="AS116" s="53"/>
      <c r="BT116" s="96"/>
      <c r="BU116" s="96"/>
      <c r="BV116" s="96"/>
      <c r="BW116" s="96"/>
    </row>
    <row r="117" spans="1:75" ht="15.6" customHeight="1" x14ac:dyDescent="0.3">
      <c r="A117" s="282">
        <v>106</v>
      </c>
      <c r="B117" s="119" t="str">
        <f t="shared" si="43"/>
        <v/>
      </c>
      <c r="C117" s="120"/>
      <c r="D117" s="82">
        <v>106</v>
      </c>
      <c r="E117" s="121">
        <f t="shared" si="44"/>
        <v>45889</v>
      </c>
      <c r="F117" s="1"/>
      <c r="G117" s="4">
        <f t="shared" si="52"/>
        <v>1029.3699999999999</v>
      </c>
      <c r="H117" s="102">
        <f t="shared" si="27"/>
        <v>91365.930000000066</v>
      </c>
      <c r="I117" s="162">
        <f t="shared" si="28"/>
        <v>106</v>
      </c>
      <c r="J117" s="124">
        <f t="shared" si="33"/>
        <v>1383.58</v>
      </c>
      <c r="K117" s="125">
        <f t="shared" si="34"/>
        <v>50</v>
      </c>
      <c r="L117" s="125">
        <f t="shared" si="35"/>
        <v>1333.58</v>
      </c>
      <c r="M117" s="125">
        <f t="shared" si="36"/>
        <v>192.72</v>
      </c>
      <c r="N117" s="269">
        <f t="shared" si="37"/>
        <v>1140.8599999999999</v>
      </c>
      <c r="O117" s="125">
        <f t="shared" si="38"/>
        <v>91365.930000000066</v>
      </c>
      <c r="P117" s="118">
        <f t="shared" si="29"/>
        <v>1385.58</v>
      </c>
      <c r="Q117" s="109">
        <f t="shared" si="30"/>
        <v>946.24357298016866</v>
      </c>
      <c r="R117" s="95">
        <f t="shared" si="39"/>
        <v>64500.346742746915</v>
      </c>
      <c r="S117" s="172">
        <f t="shared" si="31"/>
        <v>-1385.58</v>
      </c>
      <c r="T117" s="53"/>
      <c r="U117" s="162">
        <f t="shared" si="45"/>
        <v>106</v>
      </c>
      <c r="V117" s="124">
        <f t="shared" si="46"/>
        <v>1383.58</v>
      </c>
      <c r="W117" s="125">
        <f t="shared" si="47"/>
        <v>50</v>
      </c>
      <c r="X117" s="125">
        <f t="shared" si="48"/>
        <v>1333.58</v>
      </c>
      <c r="Y117" s="258">
        <f t="shared" si="40"/>
        <v>192.72</v>
      </c>
      <c r="Z117" s="269">
        <f t="shared" si="49"/>
        <v>1140.8599999999999</v>
      </c>
      <c r="AA117" s="125">
        <f t="shared" si="50"/>
        <v>91365.930000000066</v>
      </c>
      <c r="AB117" s="118">
        <f t="shared" si="41"/>
        <v>1385.58</v>
      </c>
      <c r="AC117" s="109">
        <f t="shared" si="51"/>
        <v>949.24178948485462</v>
      </c>
      <c r="AD117" s="95">
        <f t="shared" si="42"/>
        <v>64772.715389830664</v>
      </c>
      <c r="AE117" s="172">
        <f t="shared" si="32"/>
        <v>-1385.58</v>
      </c>
      <c r="AS117" s="53"/>
      <c r="BT117" s="96"/>
      <c r="BU117" s="96"/>
      <c r="BV117" s="96"/>
      <c r="BW117" s="96"/>
    </row>
    <row r="118" spans="1:75" ht="15.6" customHeight="1" x14ac:dyDescent="0.3">
      <c r="A118" s="282">
        <v>107</v>
      </c>
      <c r="B118" s="119" t="str">
        <f t="shared" si="43"/>
        <v/>
      </c>
      <c r="C118" s="120"/>
      <c r="D118" s="82">
        <v>107</v>
      </c>
      <c r="E118" s="121">
        <f t="shared" si="44"/>
        <v>45920</v>
      </c>
      <c r="F118" s="1"/>
      <c r="G118" s="4">
        <f t="shared" si="52"/>
        <v>1030.3699999999999</v>
      </c>
      <c r="H118" s="102">
        <f t="shared" si="27"/>
        <v>90222.70000000007</v>
      </c>
      <c r="I118" s="162">
        <f t="shared" si="28"/>
        <v>107</v>
      </c>
      <c r="J118" s="124">
        <f t="shared" si="33"/>
        <v>1383.58</v>
      </c>
      <c r="K118" s="125">
        <f t="shared" si="34"/>
        <v>50</v>
      </c>
      <c r="L118" s="125">
        <f t="shared" si="35"/>
        <v>1333.58</v>
      </c>
      <c r="M118" s="125">
        <f t="shared" si="36"/>
        <v>190.35</v>
      </c>
      <c r="N118" s="269">
        <f t="shared" si="37"/>
        <v>1143.23</v>
      </c>
      <c r="O118" s="125">
        <f t="shared" si="38"/>
        <v>90222.70000000007</v>
      </c>
      <c r="P118" s="118">
        <f t="shared" si="29"/>
        <v>1385.58</v>
      </c>
      <c r="Q118" s="109">
        <f t="shared" si="30"/>
        <v>942.84522983102022</v>
      </c>
      <c r="R118" s="95">
        <f t="shared" si="39"/>
        <v>63554.103169766749</v>
      </c>
      <c r="S118" s="172">
        <f t="shared" si="31"/>
        <v>-1385.58</v>
      </c>
      <c r="T118" s="53"/>
      <c r="U118" s="162">
        <f t="shared" si="45"/>
        <v>107</v>
      </c>
      <c r="V118" s="124">
        <f t="shared" si="46"/>
        <v>1383.58</v>
      </c>
      <c r="W118" s="125">
        <f t="shared" si="47"/>
        <v>50</v>
      </c>
      <c r="X118" s="125">
        <f t="shared" si="48"/>
        <v>1333.58</v>
      </c>
      <c r="Y118" s="258">
        <f t="shared" si="40"/>
        <v>190.35</v>
      </c>
      <c r="Z118" s="269">
        <f t="shared" si="49"/>
        <v>1143.23</v>
      </c>
      <c r="AA118" s="125">
        <f t="shared" si="50"/>
        <v>90222.70000000007</v>
      </c>
      <c r="AB118" s="118">
        <f t="shared" si="41"/>
        <v>1385.58</v>
      </c>
      <c r="AC118" s="109">
        <f t="shared" si="51"/>
        <v>945.86090703108937</v>
      </c>
      <c r="AD118" s="95">
        <f t="shared" si="42"/>
        <v>63823.473600345809</v>
      </c>
      <c r="AE118" s="172">
        <f t="shared" si="32"/>
        <v>-1385.58</v>
      </c>
      <c r="AS118" s="53"/>
      <c r="BT118" s="96"/>
      <c r="BU118" s="96"/>
      <c r="BV118" s="96"/>
      <c r="BW118" s="96"/>
    </row>
    <row r="119" spans="1:75" ht="15.6" customHeight="1" x14ac:dyDescent="0.3">
      <c r="A119" s="282">
        <v>108</v>
      </c>
      <c r="B119" s="119" t="str">
        <f t="shared" si="43"/>
        <v/>
      </c>
      <c r="C119" s="120"/>
      <c r="D119" s="82">
        <v>108</v>
      </c>
      <c r="E119" s="121">
        <f t="shared" si="44"/>
        <v>45950</v>
      </c>
      <c r="F119" s="1"/>
      <c r="G119" s="4">
        <f t="shared" si="52"/>
        <v>1031.3699999999999</v>
      </c>
      <c r="H119" s="102">
        <f t="shared" si="27"/>
        <v>89077.080000000075</v>
      </c>
      <c r="I119" s="162">
        <f t="shared" si="28"/>
        <v>108</v>
      </c>
      <c r="J119" s="124">
        <f t="shared" si="33"/>
        <v>1383.58</v>
      </c>
      <c r="K119" s="125">
        <f t="shared" si="34"/>
        <v>50</v>
      </c>
      <c r="L119" s="125">
        <f t="shared" si="35"/>
        <v>1333.58</v>
      </c>
      <c r="M119" s="125">
        <f t="shared" si="36"/>
        <v>187.96</v>
      </c>
      <c r="N119" s="269">
        <f t="shared" si="37"/>
        <v>1145.6199999999999</v>
      </c>
      <c r="O119" s="125">
        <f t="shared" si="38"/>
        <v>89077.080000000075</v>
      </c>
      <c r="P119" s="118">
        <f t="shared" si="29"/>
        <v>1385.58</v>
      </c>
      <c r="Q119" s="109">
        <f t="shared" si="30"/>
        <v>939.4590915057554</v>
      </c>
      <c r="R119" s="95">
        <f t="shared" si="39"/>
        <v>62611.257939935727</v>
      </c>
      <c r="S119" s="172">
        <f t="shared" si="31"/>
        <v>-1385.58</v>
      </c>
      <c r="T119" s="53"/>
      <c r="U119" s="162">
        <f t="shared" si="45"/>
        <v>108</v>
      </c>
      <c r="V119" s="124">
        <f t="shared" si="46"/>
        <v>1383.58</v>
      </c>
      <c r="W119" s="125">
        <f t="shared" si="47"/>
        <v>50</v>
      </c>
      <c r="X119" s="125">
        <f t="shared" si="48"/>
        <v>1333.58</v>
      </c>
      <c r="Y119" s="258">
        <f t="shared" si="40"/>
        <v>187.96</v>
      </c>
      <c r="Z119" s="269">
        <f t="shared" si="49"/>
        <v>1145.6199999999999</v>
      </c>
      <c r="AA119" s="125">
        <f t="shared" si="50"/>
        <v>89077.080000000075</v>
      </c>
      <c r="AB119" s="118">
        <f t="shared" si="41"/>
        <v>1385.58</v>
      </c>
      <c r="AC119" s="109">
        <f t="shared" si="51"/>
        <v>942.49206615228684</v>
      </c>
      <c r="AD119" s="95">
        <f t="shared" si="42"/>
        <v>62877.612693314717</v>
      </c>
      <c r="AE119" s="172">
        <f t="shared" si="32"/>
        <v>-1385.58</v>
      </c>
      <c r="AS119" s="53"/>
      <c r="BT119" s="96"/>
      <c r="BU119" s="96"/>
      <c r="BV119" s="96"/>
      <c r="BW119" s="96"/>
    </row>
    <row r="120" spans="1:75" ht="15.6" customHeight="1" x14ac:dyDescent="0.3">
      <c r="A120" s="282">
        <v>109</v>
      </c>
      <c r="B120" s="119" t="str">
        <f t="shared" si="43"/>
        <v/>
      </c>
      <c r="C120" s="120"/>
      <c r="D120" s="82">
        <v>109</v>
      </c>
      <c r="E120" s="121">
        <f t="shared" si="44"/>
        <v>45981</v>
      </c>
      <c r="F120" s="1"/>
      <c r="G120" s="4">
        <f t="shared" si="52"/>
        <v>1032.3699999999999</v>
      </c>
      <c r="H120" s="102">
        <f t="shared" si="27"/>
        <v>87929.080000000075</v>
      </c>
      <c r="I120" s="162">
        <f t="shared" si="28"/>
        <v>109</v>
      </c>
      <c r="J120" s="124">
        <f t="shared" si="33"/>
        <v>1383.58</v>
      </c>
      <c r="K120" s="125">
        <f t="shared" si="34"/>
        <v>50</v>
      </c>
      <c r="L120" s="125">
        <f t="shared" si="35"/>
        <v>1333.58</v>
      </c>
      <c r="M120" s="125">
        <f t="shared" si="36"/>
        <v>185.58</v>
      </c>
      <c r="N120" s="269">
        <f t="shared" si="37"/>
        <v>1148</v>
      </c>
      <c r="O120" s="125">
        <f t="shared" si="38"/>
        <v>87929.080000000075</v>
      </c>
      <c r="P120" s="118">
        <f t="shared" si="29"/>
        <v>1985.58</v>
      </c>
      <c r="Q120" s="109">
        <f t="shared" si="30"/>
        <v>1341.4396000212751</v>
      </c>
      <c r="R120" s="95">
        <f t="shared" si="39"/>
        <v>61671.798848429971</v>
      </c>
      <c r="S120" s="172">
        <f t="shared" si="31"/>
        <v>-1985.58</v>
      </c>
      <c r="T120" s="53"/>
      <c r="U120" s="162">
        <f t="shared" si="45"/>
        <v>109</v>
      </c>
      <c r="V120" s="124">
        <f t="shared" si="46"/>
        <v>1383.58</v>
      </c>
      <c r="W120" s="125">
        <f t="shared" si="47"/>
        <v>50</v>
      </c>
      <c r="X120" s="125">
        <f t="shared" si="48"/>
        <v>1333.58</v>
      </c>
      <c r="Y120" s="258">
        <f t="shared" si="40"/>
        <v>185.58</v>
      </c>
      <c r="Z120" s="269">
        <f t="shared" si="49"/>
        <v>1148</v>
      </c>
      <c r="AA120" s="125">
        <f t="shared" si="50"/>
        <v>87929.080000000075</v>
      </c>
      <c r="AB120" s="118">
        <f t="shared" si="41"/>
        <v>1985.58</v>
      </c>
      <c r="AC120" s="109">
        <f t="shared" si="51"/>
        <v>1345.810503898183</v>
      </c>
      <c r="AD120" s="95">
        <f t="shared" si="42"/>
        <v>61935.120627162432</v>
      </c>
      <c r="AE120" s="172">
        <f t="shared" si="32"/>
        <v>-1985.58</v>
      </c>
      <c r="AS120" s="53"/>
      <c r="BT120" s="96"/>
      <c r="BU120" s="96"/>
      <c r="BV120" s="96"/>
      <c r="BW120" s="96"/>
    </row>
    <row r="121" spans="1:75" ht="15.6" customHeight="1" x14ac:dyDescent="0.3">
      <c r="A121" s="282">
        <v>110</v>
      </c>
      <c r="B121" s="119" t="str">
        <f t="shared" si="43"/>
        <v/>
      </c>
      <c r="C121" s="120"/>
      <c r="D121" s="82">
        <v>110</v>
      </c>
      <c r="E121" s="121">
        <f t="shared" si="44"/>
        <v>46011</v>
      </c>
      <c r="F121" s="1"/>
      <c r="G121" s="4">
        <f t="shared" si="52"/>
        <v>1033.3699999999999</v>
      </c>
      <c r="H121" s="102">
        <f t="shared" si="27"/>
        <v>86778.690000000075</v>
      </c>
      <c r="I121" s="162">
        <f t="shared" si="28"/>
        <v>110</v>
      </c>
      <c r="J121" s="124">
        <f t="shared" si="33"/>
        <v>1383.58</v>
      </c>
      <c r="K121" s="125">
        <f t="shared" si="34"/>
        <v>50</v>
      </c>
      <c r="L121" s="125">
        <f t="shared" si="35"/>
        <v>1333.58</v>
      </c>
      <c r="M121" s="125">
        <f t="shared" si="36"/>
        <v>183.19</v>
      </c>
      <c r="N121" s="269">
        <f t="shared" si="37"/>
        <v>1150.3899999999999</v>
      </c>
      <c r="O121" s="125">
        <f t="shared" si="38"/>
        <v>86778.690000000075</v>
      </c>
      <c r="P121" s="118">
        <f t="shared" si="29"/>
        <v>1385.58</v>
      </c>
      <c r="Q121" s="109">
        <f t="shared" si="30"/>
        <v>932.72325415447392</v>
      </c>
      <c r="R121" s="95">
        <f t="shared" si="39"/>
        <v>60330.359248408698</v>
      </c>
      <c r="S121" s="172">
        <f t="shared" si="31"/>
        <v>-1385.58</v>
      </c>
      <c r="T121" s="53"/>
      <c r="U121" s="162">
        <f t="shared" si="45"/>
        <v>110</v>
      </c>
      <c r="V121" s="124">
        <f t="shared" si="46"/>
        <v>1383.58</v>
      </c>
      <c r="W121" s="125">
        <f t="shared" si="47"/>
        <v>50</v>
      </c>
      <c r="X121" s="125">
        <f t="shared" si="48"/>
        <v>1333.58</v>
      </c>
      <c r="Y121" s="258">
        <f t="shared" si="40"/>
        <v>183.19</v>
      </c>
      <c r="Z121" s="269">
        <f t="shared" si="49"/>
        <v>1150.3899999999999</v>
      </c>
      <c r="AA121" s="125">
        <f t="shared" si="50"/>
        <v>86778.690000000075</v>
      </c>
      <c r="AB121" s="118">
        <f t="shared" si="41"/>
        <v>1385.58</v>
      </c>
      <c r="AC121" s="109">
        <f t="shared" si="51"/>
        <v>935.7903377200397</v>
      </c>
      <c r="AD121" s="95">
        <f t="shared" si="42"/>
        <v>60589.310123264251</v>
      </c>
      <c r="AE121" s="172">
        <f t="shared" si="32"/>
        <v>-1385.58</v>
      </c>
      <c r="AS121" s="53"/>
      <c r="BT121" s="96"/>
      <c r="BU121" s="96"/>
      <c r="BV121" s="96"/>
      <c r="BW121" s="96"/>
    </row>
    <row r="122" spans="1:75" ht="15.6" customHeight="1" x14ac:dyDescent="0.3">
      <c r="A122" s="282">
        <v>111</v>
      </c>
      <c r="B122" s="119" t="str">
        <f t="shared" si="43"/>
        <v/>
      </c>
      <c r="C122" s="120"/>
      <c r="D122" s="82">
        <v>111</v>
      </c>
      <c r="E122" s="121">
        <f t="shared" si="44"/>
        <v>46042</v>
      </c>
      <c r="F122" s="1"/>
      <c r="G122" s="4">
        <f t="shared" si="52"/>
        <v>1034.3699999999999</v>
      </c>
      <c r="H122" s="102">
        <f t="shared" si="27"/>
        <v>85625.900000000081</v>
      </c>
      <c r="I122" s="162">
        <f t="shared" si="28"/>
        <v>111</v>
      </c>
      <c r="J122" s="124">
        <f t="shared" si="33"/>
        <v>1383.58</v>
      </c>
      <c r="K122" s="125">
        <f t="shared" si="34"/>
        <v>50</v>
      </c>
      <c r="L122" s="125">
        <f t="shared" si="35"/>
        <v>1333.58</v>
      </c>
      <c r="M122" s="125">
        <f t="shared" si="36"/>
        <v>180.79</v>
      </c>
      <c r="N122" s="269">
        <f t="shared" si="37"/>
        <v>1152.79</v>
      </c>
      <c r="O122" s="125">
        <f t="shared" si="38"/>
        <v>85625.900000000081</v>
      </c>
      <c r="P122" s="118">
        <f t="shared" si="29"/>
        <v>1385.58</v>
      </c>
      <c r="Q122" s="109">
        <f t="shared" si="30"/>
        <v>929.37346793524034</v>
      </c>
      <c r="R122" s="95">
        <f t="shared" si="39"/>
        <v>59397.635994254226</v>
      </c>
      <c r="S122" s="172">
        <f t="shared" si="31"/>
        <v>-1385.58</v>
      </c>
      <c r="T122" s="53"/>
      <c r="U122" s="162">
        <f t="shared" si="45"/>
        <v>111</v>
      </c>
      <c r="V122" s="124">
        <f t="shared" si="46"/>
        <v>1383.58</v>
      </c>
      <c r="W122" s="125">
        <f t="shared" si="47"/>
        <v>50</v>
      </c>
      <c r="X122" s="125">
        <f t="shared" si="48"/>
        <v>1333.58</v>
      </c>
      <c r="Y122" s="258">
        <f t="shared" si="40"/>
        <v>180.79</v>
      </c>
      <c r="Z122" s="269">
        <f t="shared" si="49"/>
        <v>1152.79</v>
      </c>
      <c r="AA122" s="125">
        <f t="shared" si="50"/>
        <v>85625.900000000081</v>
      </c>
      <c r="AB122" s="118">
        <f t="shared" si="41"/>
        <v>1385.58</v>
      </c>
      <c r="AC122" s="109">
        <f t="shared" si="51"/>
        <v>932.457364848167</v>
      </c>
      <c r="AD122" s="95">
        <f t="shared" si="42"/>
        <v>59653.519785544209</v>
      </c>
      <c r="AE122" s="172">
        <f t="shared" si="32"/>
        <v>-1385.58</v>
      </c>
      <c r="AS122" s="53"/>
      <c r="BT122" s="96"/>
      <c r="BU122" s="96"/>
      <c r="BV122" s="96"/>
      <c r="BW122" s="96"/>
    </row>
    <row r="123" spans="1:75" ht="15.6" customHeight="1" x14ac:dyDescent="0.3">
      <c r="A123" s="282">
        <v>112</v>
      </c>
      <c r="B123" s="119" t="str">
        <f t="shared" si="43"/>
        <v/>
      </c>
      <c r="C123" s="120"/>
      <c r="D123" s="82">
        <v>112</v>
      </c>
      <c r="E123" s="121">
        <f t="shared" si="44"/>
        <v>46073</v>
      </c>
      <c r="F123" s="1"/>
      <c r="G123" s="4">
        <f t="shared" si="52"/>
        <v>1035.3699999999999</v>
      </c>
      <c r="H123" s="102">
        <f t="shared" si="27"/>
        <v>84470.710000000079</v>
      </c>
      <c r="I123" s="162">
        <f t="shared" si="28"/>
        <v>112</v>
      </c>
      <c r="J123" s="124">
        <f t="shared" si="33"/>
        <v>1383.58</v>
      </c>
      <c r="K123" s="125">
        <f t="shared" si="34"/>
        <v>50</v>
      </c>
      <c r="L123" s="125">
        <f t="shared" si="35"/>
        <v>1333.58</v>
      </c>
      <c r="M123" s="125">
        <f t="shared" si="36"/>
        <v>178.39</v>
      </c>
      <c r="N123" s="269">
        <f t="shared" si="37"/>
        <v>1155.19</v>
      </c>
      <c r="O123" s="125">
        <f t="shared" si="38"/>
        <v>84470.710000000079</v>
      </c>
      <c r="P123" s="118">
        <f t="shared" si="29"/>
        <v>1385.58</v>
      </c>
      <c r="Q123" s="109">
        <f t="shared" si="30"/>
        <v>926.03571215232819</v>
      </c>
      <c r="R123" s="95">
        <f t="shared" si="39"/>
        <v>58468.262526318984</v>
      </c>
      <c r="S123" s="172">
        <f t="shared" si="31"/>
        <v>-1385.58</v>
      </c>
      <c r="T123" s="53"/>
      <c r="U123" s="162">
        <f t="shared" si="45"/>
        <v>112</v>
      </c>
      <c r="V123" s="124">
        <f t="shared" si="46"/>
        <v>1383.58</v>
      </c>
      <c r="W123" s="125">
        <f t="shared" si="47"/>
        <v>50</v>
      </c>
      <c r="X123" s="125">
        <f t="shared" si="48"/>
        <v>1333.58</v>
      </c>
      <c r="Y123" s="258">
        <f t="shared" si="40"/>
        <v>178.39</v>
      </c>
      <c r="Z123" s="269">
        <f t="shared" si="49"/>
        <v>1155.19</v>
      </c>
      <c r="AA123" s="125">
        <f t="shared" si="50"/>
        <v>84470.710000000079</v>
      </c>
      <c r="AB123" s="118">
        <f t="shared" si="41"/>
        <v>1385.58</v>
      </c>
      <c r="AC123" s="109">
        <f t="shared" si="51"/>
        <v>929.13626291331616</v>
      </c>
      <c r="AD123" s="95">
        <f t="shared" si="42"/>
        <v>58721.062420696042</v>
      </c>
      <c r="AE123" s="172">
        <f t="shared" si="32"/>
        <v>-1385.58</v>
      </c>
      <c r="AS123" s="53"/>
      <c r="BT123" s="96"/>
      <c r="BU123" s="96"/>
      <c r="BV123" s="96"/>
      <c r="BW123" s="96"/>
    </row>
    <row r="124" spans="1:75" ht="15.6" customHeight="1" x14ac:dyDescent="0.3">
      <c r="A124" s="282">
        <v>113</v>
      </c>
      <c r="B124" s="119" t="str">
        <f t="shared" si="43"/>
        <v/>
      </c>
      <c r="C124" s="120"/>
      <c r="D124" s="82">
        <v>113</v>
      </c>
      <c r="E124" s="121">
        <f t="shared" si="44"/>
        <v>46101</v>
      </c>
      <c r="F124" s="1"/>
      <c r="G124" s="4">
        <f t="shared" si="52"/>
        <v>1036.3699999999999</v>
      </c>
      <c r="H124" s="102">
        <f t="shared" si="27"/>
        <v>83313.110000000073</v>
      </c>
      <c r="I124" s="162">
        <f t="shared" si="28"/>
        <v>113</v>
      </c>
      <c r="J124" s="124">
        <f t="shared" si="33"/>
        <v>1383.58</v>
      </c>
      <c r="K124" s="125">
        <f t="shared" si="34"/>
        <v>50</v>
      </c>
      <c r="L124" s="125">
        <f t="shared" si="35"/>
        <v>1333.58</v>
      </c>
      <c r="M124" s="125">
        <f t="shared" si="36"/>
        <v>175.98</v>
      </c>
      <c r="N124" s="269">
        <f t="shared" si="37"/>
        <v>1157.5999999999999</v>
      </c>
      <c r="O124" s="125">
        <f t="shared" si="38"/>
        <v>83313.110000000073</v>
      </c>
      <c r="P124" s="118">
        <f t="shared" si="29"/>
        <v>1385.58</v>
      </c>
      <c r="Q124" s="109">
        <f t="shared" si="30"/>
        <v>922.70994359957751</v>
      </c>
      <c r="R124" s="95">
        <f t="shared" si="39"/>
        <v>57542.226814166657</v>
      </c>
      <c r="S124" s="172">
        <f t="shared" si="31"/>
        <v>-1385.58</v>
      </c>
      <c r="T124" s="53"/>
      <c r="U124" s="162">
        <f t="shared" si="45"/>
        <v>113</v>
      </c>
      <c r="V124" s="124">
        <f t="shared" si="46"/>
        <v>1383.58</v>
      </c>
      <c r="W124" s="125">
        <f t="shared" si="47"/>
        <v>50</v>
      </c>
      <c r="X124" s="125">
        <f t="shared" si="48"/>
        <v>1333.58</v>
      </c>
      <c r="Y124" s="258">
        <f t="shared" si="40"/>
        <v>175.98</v>
      </c>
      <c r="Z124" s="269">
        <f t="shared" si="49"/>
        <v>1157.5999999999999</v>
      </c>
      <c r="AA124" s="125">
        <f t="shared" si="50"/>
        <v>83313.110000000073</v>
      </c>
      <c r="AB124" s="118">
        <f t="shared" si="41"/>
        <v>1385.58</v>
      </c>
      <c r="AC124" s="109">
        <f t="shared" si="51"/>
        <v>925.82698963517123</v>
      </c>
      <c r="AD124" s="95">
        <f t="shared" si="42"/>
        <v>57791.926157782727</v>
      </c>
      <c r="AE124" s="172">
        <f t="shared" si="32"/>
        <v>-1385.58</v>
      </c>
      <c r="AS124" s="53"/>
      <c r="BT124" s="96"/>
      <c r="BU124" s="96"/>
      <c r="BV124" s="96"/>
      <c r="BW124" s="96"/>
    </row>
    <row r="125" spans="1:75" ht="15.6" customHeight="1" x14ac:dyDescent="0.3">
      <c r="A125" s="282">
        <v>114</v>
      </c>
      <c r="B125" s="119" t="str">
        <f t="shared" si="43"/>
        <v/>
      </c>
      <c r="C125" s="120"/>
      <c r="D125" s="82">
        <v>114</v>
      </c>
      <c r="E125" s="121">
        <f t="shared" si="44"/>
        <v>46132</v>
      </c>
      <c r="F125" s="1"/>
      <c r="G125" s="4">
        <f t="shared" si="52"/>
        <v>1037.3699999999999</v>
      </c>
      <c r="H125" s="102">
        <f t="shared" si="27"/>
        <v>82153.100000000079</v>
      </c>
      <c r="I125" s="162">
        <f t="shared" si="28"/>
        <v>114</v>
      </c>
      <c r="J125" s="124">
        <f t="shared" si="33"/>
        <v>1383.58</v>
      </c>
      <c r="K125" s="125">
        <f t="shared" si="34"/>
        <v>50</v>
      </c>
      <c r="L125" s="125">
        <f t="shared" si="35"/>
        <v>1333.58</v>
      </c>
      <c r="M125" s="125">
        <f t="shared" si="36"/>
        <v>173.57</v>
      </c>
      <c r="N125" s="269">
        <f t="shared" si="37"/>
        <v>1160.01</v>
      </c>
      <c r="O125" s="125">
        <f t="shared" si="38"/>
        <v>82153.100000000079</v>
      </c>
      <c r="P125" s="118">
        <f t="shared" si="29"/>
        <v>1385.58</v>
      </c>
      <c r="Q125" s="109">
        <f t="shared" si="30"/>
        <v>919.396119226</v>
      </c>
      <c r="R125" s="95">
        <f t="shared" si="39"/>
        <v>56619.51687056708</v>
      </c>
      <c r="S125" s="172">
        <f t="shared" si="31"/>
        <v>-1385.58</v>
      </c>
      <c r="T125" s="53"/>
      <c r="U125" s="162">
        <f t="shared" si="45"/>
        <v>114</v>
      </c>
      <c r="V125" s="124">
        <f t="shared" si="46"/>
        <v>1383.58</v>
      </c>
      <c r="W125" s="125">
        <f t="shared" si="47"/>
        <v>50</v>
      </c>
      <c r="X125" s="125">
        <f t="shared" si="48"/>
        <v>1333.58</v>
      </c>
      <c r="Y125" s="258">
        <f t="shared" si="40"/>
        <v>173.57</v>
      </c>
      <c r="Z125" s="269">
        <f t="shared" si="49"/>
        <v>1160.01</v>
      </c>
      <c r="AA125" s="125">
        <f t="shared" si="50"/>
        <v>82153.100000000079</v>
      </c>
      <c r="AB125" s="118">
        <f t="shared" si="41"/>
        <v>1385.58</v>
      </c>
      <c r="AC125" s="109">
        <f t="shared" si="51"/>
        <v>922.52950288400461</v>
      </c>
      <c r="AD125" s="95">
        <f t="shared" si="42"/>
        <v>56866.099168147557</v>
      </c>
      <c r="AE125" s="172">
        <f t="shared" si="32"/>
        <v>-1385.58</v>
      </c>
      <c r="AS125" s="53"/>
      <c r="BT125" s="96"/>
      <c r="BU125" s="96"/>
      <c r="BV125" s="96"/>
      <c r="BW125" s="96"/>
    </row>
    <row r="126" spans="1:75" ht="15.6" customHeight="1" x14ac:dyDescent="0.3">
      <c r="A126" s="282">
        <v>115</v>
      </c>
      <c r="B126" s="119" t="str">
        <f t="shared" si="43"/>
        <v/>
      </c>
      <c r="C126" s="120"/>
      <c r="D126" s="82">
        <v>115</v>
      </c>
      <c r="E126" s="121">
        <f t="shared" si="44"/>
        <v>46162</v>
      </c>
      <c r="F126" s="1"/>
      <c r="G126" s="4">
        <f t="shared" si="52"/>
        <v>1038.3699999999999</v>
      </c>
      <c r="H126" s="102">
        <f t="shared" si="27"/>
        <v>80990.670000000086</v>
      </c>
      <c r="I126" s="162">
        <f t="shared" si="28"/>
        <v>115</v>
      </c>
      <c r="J126" s="124">
        <f t="shared" si="33"/>
        <v>1383.58</v>
      </c>
      <c r="K126" s="125">
        <f t="shared" si="34"/>
        <v>50</v>
      </c>
      <c r="L126" s="125">
        <f t="shared" si="35"/>
        <v>1333.58</v>
      </c>
      <c r="M126" s="125">
        <f t="shared" si="36"/>
        <v>171.15</v>
      </c>
      <c r="N126" s="269">
        <f t="shared" si="37"/>
        <v>1162.4299999999998</v>
      </c>
      <c r="O126" s="125">
        <f t="shared" si="38"/>
        <v>80990.670000000086</v>
      </c>
      <c r="P126" s="118">
        <f t="shared" si="29"/>
        <v>1385.58</v>
      </c>
      <c r="Q126" s="109">
        <f t="shared" si="30"/>
        <v>916.09419613521993</v>
      </c>
      <c r="R126" s="95">
        <f t="shared" si="39"/>
        <v>55700.120751341077</v>
      </c>
      <c r="S126" s="172">
        <f t="shared" si="31"/>
        <v>-1385.58</v>
      </c>
      <c r="T126" s="53"/>
      <c r="U126" s="162">
        <f t="shared" si="45"/>
        <v>115</v>
      </c>
      <c r="V126" s="124">
        <f t="shared" si="46"/>
        <v>1383.58</v>
      </c>
      <c r="W126" s="125">
        <f t="shared" si="47"/>
        <v>50</v>
      </c>
      <c r="X126" s="125">
        <f t="shared" si="48"/>
        <v>1333.58</v>
      </c>
      <c r="Y126" s="258">
        <f t="shared" si="40"/>
        <v>171.15</v>
      </c>
      <c r="Z126" s="269">
        <f t="shared" si="49"/>
        <v>1162.4299999999998</v>
      </c>
      <c r="AA126" s="125">
        <f t="shared" si="50"/>
        <v>80990.670000000086</v>
      </c>
      <c r="AB126" s="118">
        <f t="shared" si="41"/>
        <v>1385.58</v>
      </c>
      <c r="AC126" s="109">
        <f t="shared" si="51"/>
        <v>919.24376068014101</v>
      </c>
      <c r="AD126" s="95">
        <f t="shared" si="42"/>
        <v>55943.569665263552</v>
      </c>
      <c r="AE126" s="172">
        <f t="shared" si="32"/>
        <v>-1385.58</v>
      </c>
      <c r="AS126" s="53"/>
      <c r="BT126" s="96"/>
      <c r="BU126" s="96"/>
      <c r="BV126" s="96"/>
      <c r="BW126" s="96"/>
    </row>
    <row r="127" spans="1:75" ht="15.6" customHeight="1" x14ac:dyDescent="0.3">
      <c r="A127" s="282">
        <v>116</v>
      </c>
      <c r="B127" s="119" t="str">
        <f t="shared" si="43"/>
        <v/>
      </c>
      <c r="C127" s="120"/>
      <c r="D127" s="82">
        <v>116</v>
      </c>
      <c r="E127" s="121">
        <f t="shared" si="44"/>
        <v>46193</v>
      </c>
      <c r="F127" s="1"/>
      <c r="G127" s="4">
        <f t="shared" si="52"/>
        <v>1039.3699999999999</v>
      </c>
      <c r="H127" s="102">
        <f t="shared" si="27"/>
        <v>79825.82000000008</v>
      </c>
      <c r="I127" s="162">
        <f t="shared" si="28"/>
        <v>116</v>
      </c>
      <c r="J127" s="124">
        <f t="shared" si="33"/>
        <v>1383.58</v>
      </c>
      <c r="K127" s="125">
        <f t="shared" si="34"/>
        <v>50</v>
      </c>
      <c r="L127" s="125">
        <f t="shared" si="35"/>
        <v>1333.58</v>
      </c>
      <c r="M127" s="125">
        <f t="shared" si="36"/>
        <v>168.73</v>
      </c>
      <c r="N127" s="269">
        <f t="shared" si="37"/>
        <v>1164.8499999999999</v>
      </c>
      <c r="O127" s="125">
        <f t="shared" si="38"/>
        <v>79825.82000000008</v>
      </c>
      <c r="P127" s="118">
        <f t="shared" si="29"/>
        <v>1385.58</v>
      </c>
      <c r="Q127" s="109">
        <f t="shared" si="30"/>
        <v>912.80413158492047</v>
      </c>
      <c r="R127" s="95">
        <f t="shared" si="39"/>
        <v>54784.026555205855</v>
      </c>
      <c r="S127" s="172">
        <f t="shared" si="31"/>
        <v>-1385.58</v>
      </c>
      <c r="T127" s="53"/>
      <c r="U127" s="162">
        <f t="shared" si="45"/>
        <v>116</v>
      </c>
      <c r="V127" s="124">
        <f t="shared" si="46"/>
        <v>1383.58</v>
      </c>
      <c r="W127" s="125">
        <f t="shared" si="47"/>
        <v>50</v>
      </c>
      <c r="X127" s="125">
        <f t="shared" si="48"/>
        <v>1333.58</v>
      </c>
      <c r="Y127" s="258">
        <f t="shared" si="40"/>
        <v>168.73</v>
      </c>
      <c r="Z127" s="269">
        <f t="shared" si="49"/>
        <v>1164.8499999999999</v>
      </c>
      <c r="AA127" s="125">
        <f t="shared" si="50"/>
        <v>79825.82000000008</v>
      </c>
      <c r="AB127" s="118">
        <f t="shared" si="41"/>
        <v>1385.58</v>
      </c>
      <c r="AC127" s="109">
        <f t="shared" si="51"/>
        <v>915.96972119342263</v>
      </c>
      <c r="AD127" s="95">
        <f t="shared" si="42"/>
        <v>55024.325904583413</v>
      </c>
      <c r="AE127" s="172">
        <f t="shared" si="32"/>
        <v>-1385.58</v>
      </c>
      <c r="AS127" s="53"/>
      <c r="BT127" s="96"/>
      <c r="BU127" s="96"/>
      <c r="BV127" s="96"/>
      <c r="BW127" s="96"/>
    </row>
    <row r="128" spans="1:75" ht="15.6" customHeight="1" x14ac:dyDescent="0.3">
      <c r="A128" s="282">
        <v>117</v>
      </c>
      <c r="B128" s="119" t="str">
        <f t="shared" si="43"/>
        <v/>
      </c>
      <c r="C128" s="120"/>
      <c r="D128" s="82">
        <v>117</v>
      </c>
      <c r="E128" s="121">
        <f t="shared" si="44"/>
        <v>46223</v>
      </c>
      <c r="F128" s="1"/>
      <c r="G128" s="4">
        <f t="shared" si="52"/>
        <v>1040.3699999999999</v>
      </c>
      <c r="H128" s="102">
        <f t="shared" si="27"/>
        <v>78658.540000000081</v>
      </c>
      <c r="I128" s="162">
        <f t="shared" si="28"/>
        <v>117</v>
      </c>
      <c r="J128" s="124">
        <f t="shared" si="33"/>
        <v>1383.58</v>
      </c>
      <c r="K128" s="125">
        <f t="shared" si="34"/>
        <v>50</v>
      </c>
      <c r="L128" s="125">
        <f t="shared" si="35"/>
        <v>1333.58</v>
      </c>
      <c r="M128" s="125">
        <f t="shared" si="36"/>
        <v>166.3</v>
      </c>
      <c r="N128" s="269">
        <f t="shared" si="37"/>
        <v>1167.28</v>
      </c>
      <c r="O128" s="125">
        <f t="shared" si="38"/>
        <v>78658.540000000081</v>
      </c>
      <c r="P128" s="118">
        <f t="shared" si="29"/>
        <v>1385.58</v>
      </c>
      <c r="Q128" s="109">
        <f t="shared" si="30"/>
        <v>909.52588298628928</v>
      </c>
      <c r="R128" s="95">
        <f t="shared" si="39"/>
        <v>53871.222423620937</v>
      </c>
      <c r="S128" s="172">
        <f t="shared" si="31"/>
        <v>-1385.58</v>
      </c>
      <c r="T128" s="53"/>
      <c r="U128" s="162">
        <f t="shared" si="45"/>
        <v>117</v>
      </c>
      <c r="V128" s="124">
        <f t="shared" si="46"/>
        <v>1383.58</v>
      </c>
      <c r="W128" s="125">
        <f t="shared" si="47"/>
        <v>50</v>
      </c>
      <c r="X128" s="125">
        <f t="shared" si="48"/>
        <v>1333.58</v>
      </c>
      <c r="Y128" s="258">
        <f t="shared" si="40"/>
        <v>166.3</v>
      </c>
      <c r="Z128" s="269">
        <f t="shared" si="49"/>
        <v>1167.28</v>
      </c>
      <c r="AA128" s="125">
        <f t="shared" si="50"/>
        <v>78658.540000000081</v>
      </c>
      <c r="AB128" s="118">
        <f t="shared" si="41"/>
        <v>1385.58</v>
      </c>
      <c r="AC128" s="109">
        <f t="shared" si="51"/>
        <v>912.70734274267625</v>
      </c>
      <c r="AD128" s="95">
        <f t="shared" si="42"/>
        <v>54108.356183389988</v>
      </c>
      <c r="AE128" s="172">
        <f t="shared" si="32"/>
        <v>-1385.58</v>
      </c>
      <c r="AS128" s="53"/>
      <c r="BT128" s="96"/>
      <c r="BU128" s="96"/>
      <c r="BV128" s="96"/>
      <c r="BW128" s="96"/>
    </row>
    <row r="129" spans="1:75" ht="15.6" customHeight="1" x14ac:dyDescent="0.3">
      <c r="A129" s="282">
        <v>118</v>
      </c>
      <c r="B129" s="119" t="str">
        <f t="shared" si="43"/>
        <v/>
      </c>
      <c r="C129" s="120"/>
      <c r="D129" s="82">
        <v>118</v>
      </c>
      <c r="E129" s="121">
        <f t="shared" si="44"/>
        <v>46254</v>
      </c>
      <c r="F129" s="1"/>
      <c r="G129" s="4">
        <f t="shared" si="52"/>
        <v>1041.3699999999999</v>
      </c>
      <c r="H129" s="102">
        <f t="shared" si="27"/>
        <v>77488.830000000075</v>
      </c>
      <c r="I129" s="162">
        <f t="shared" si="28"/>
        <v>118</v>
      </c>
      <c r="J129" s="124">
        <f t="shared" si="33"/>
        <v>1383.58</v>
      </c>
      <c r="K129" s="125">
        <f t="shared" si="34"/>
        <v>50</v>
      </c>
      <c r="L129" s="125">
        <f t="shared" si="35"/>
        <v>1333.58</v>
      </c>
      <c r="M129" s="125">
        <f t="shared" si="36"/>
        <v>163.87</v>
      </c>
      <c r="N129" s="269">
        <f t="shared" si="37"/>
        <v>1169.71</v>
      </c>
      <c r="O129" s="125">
        <f t="shared" si="38"/>
        <v>77488.830000000075</v>
      </c>
      <c r="P129" s="118">
        <f t="shared" si="29"/>
        <v>1385.58</v>
      </c>
      <c r="Q129" s="109">
        <f t="shared" si="30"/>
        <v>906.25940790346783</v>
      </c>
      <c r="R129" s="95">
        <f t="shared" si="39"/>
        <v>52961.69654063465</v>
      </c>
      <c r="S129" s="172">
        <f t="shared" si="31"/>
        <v>-1385.58</v>
      </c>
      <c r="T129" s="53"/>
      <c r="U129" s="162">
        <f t="shared" si="45"/>
        <v>118</v>
      </c>
      <c r="V129" s="124">
        <f t="shared" si="46"/>
        <v>1383.58</v>
      </c>
      <c r="W129" s="125">
        <f t="shared" si="47"/>
        <v>50</v>
      </c>
      <c r="X129" s="125">
        <f t="shared" si="48"/>
        <v>1333.58</v>
      </c>
      <c r="Y129" s="258">
        <f t="shared" si="40"/>
        <v>163.87</v>
      </c>
      <c r="Z129" s="269">
        <f t="shared" si="49"/>
        <v>1169.71</v>
      </c>
      <c r="AA129" s="125">
        <f t="shared" si="50"/>
        <v>77488.830000000075</v>
      </c>
      <c r="AB129" s="118">
        <f t="shared" si="41"/>
        <v>1385.58</v>
      </c>
      <c r="AC129" s="109">
        <f t="shared" si="51"/>
        <v>909.45658379518386</v>
      </c>
      <c r="AD129" s="95">
        <f t="shared" si="42"/>
        <v>53195.648840647315</v>
      </c>
      <c r="AE129" s="172">
        <f t="shared" si="32"/>
        <v>-1385.58</v>
      </c>
      <c r="AS129" s="53"/>
      <c r="BT129" s="96"/>
      <c r="BU129" s="96"/>
      <c r="BV129" s="96"/>
      <c r="BW129" s="96"/>
    </row>
    <row r="130" spans="1:75" ht="15.6" customHeight="1" x14ac:dyDescent="0.3">
      <c r="A130" s="282">
        <v>119</v>
      </c>
      <c r="B130" s="119" t="str">
        <f t="shared" si="43"/>
        <v/>
      </c>
      <c r="C130" s="120"/>
      <c r="D130" s="82">
        <v>119</v>
      </c>
      <c r="E130" s="121">
        <f t="shared" si="44"/>
        <v>46285</v>
      </c>
      <c r="F130" s="1"/>
      <c r="G130" s="4">
        <f t="shared" si="52"/>
        <v>1042.3699999999999</v>
      </c>
      <c r="H130" s="102">
        <f t="shared" si="27"/>
        <v>76316.690000000075</v>
      </c>
      <c r="I130" s="162">
        <f t="shared" si="28"/>
        <v>119</v>
      </c>
      <c r="J130" s="124">
        <f t="shared" si="33"/>
        <v>1383.58</v>
      </c>
      <c r="K130" s="125">
        <f t="shared" si="34"/>
        <v>50</v>
      </c>
      <c r="L130" s="125">
        <f t="shared" si="35"/>
        <v>1333.58</v>
      </c>
      <c r="M130" s="125">
        <f t="shared" si="36"/>
        <v>161.44</v>
      </c>
      <c r="N130" s="269">
        <f t="shared" si="37"/>
        <v>1172.1399999999999</v>
      </c>
      <c r="O130" s="125">
        <f t="shared" si="38"/>
        <v>76316.690000000075</v>
      </c>
      <c r="P130" s="118">
        <f t="shared" si="29"/>
        <v>1385.58</v>
      </c>
      <c r="Q130" s="109">
        <f t="shared" si="30"/>
        <v>903.00466405300176</v>
      </c>
      <c r="R130" s="95">
        <f t="shared" si="39"/>
        <v>52055.437132731182</v>
      </c>
      <c r="S130" s="172">
        <f t="shared" si="31"/>
        <v>-1385.58</v>
      </c>
      <c r="T130" s="53"/>
      <c r="U130" s="162">
        <f t="shared" si="45"/>
        <v>119</v>
      </c>
      <c r="V130" s="124">
        <f t="shared" si="46"/>
        <v>1383.58</v>
      </c>
      <c r="W130" s="125">
        <f t="shared" si="47"/>
        <v>50</v>
      </c>
      <c r="X130" s="125">
        <f t="shared" si="48"/>
        <v>1333.58</v>
      </c>
      <c r="Y130" s="258">
        <f t="shared" si="40"/>
        <v>161.44</v>
      </c>
      <c r="Z130" s="269">
        <f t="shared" si="49"/>
        <v>1172.1399999999999</v>
      </c>
      <c r="AA130" s="125">
        <f t="shared" si="50"/>
        <v>76316.690000000075</v>
      </c>
      <c r="AB130" s="118">
        <f t="shared" si="41"/>
        <v>1385.58</v>
      </c>
      <c r="AC130" s="109">
        <f t="shared" si="51"/>
        <v>906.2174029661528</v>
      </c>
      <c r="AD130" s="95">
        <f t="shared" si="42"/>
        <v>52286.192256852133</v>
      </c>
      <c r="AE130" s="172">
        <f t="shared" si="32"/>
        <v>-1385.58</v>
      </c>
      <c r="AS130" s="53"/>
      <c r="BT130" s="96"/>
      <c r="BU130" s="96"/>
      <c r="BV130" s="96"/>
      <c r="BW130" s="96"/>
    </row>
    <row r="131" spans="1:75" ht="15.6" customHeight="1" x14ac:dyDescent="0.3">
      <c r="A131" s="282">
        <v>120</v>
      </c>
      <c r="B131" s="119" t="str">
        <f t="shared" si="43"/>
        <v/>
      </c>
      <c r="C131" s="120"/>
      <c r="D131" s="82">
        <v>120</v>
      </c>
      <c r="E131" s="121">
        <f t="shared" si="44"/>
        <v>46315</v>
      </c>
      <c r="F131" s="1"/>
      <c r="G131" s="4">
        <f t="shared" si="52"/>
        <v>1043.3699999999999</v>
      </c>
      <c r="H131" s="102">
        <f t="shared" si="27"/>
        <v>75142.100000000079</v>
      </c>
      <c r="I131" s="162">
        <f t="shared" si="28"/>
        <v>120</v>
      </c>
      <c r="J131" s="124">
        <f t="shared" si="33"/>
        <v>1383.58</v>
      </c>
      <c r="K131" s="125">
        <f t="shared" si="34"/>
        <v>50</v>
      </c>
      <c r="L131" s="125">
        <f t="shared" si="35"/>
        <v>1333.58</v>
      </c>
      <c r="M131" s="125">
        <f t="shared" si="36"/>
        <v>158.99</v>
      </c>
      <c r="N131" s="269">
        <f t="shared" si="37"/>
        <v>1174.5899999999999</v>
      </c>
      <c r="O131" s="125">
        <f t="shared" si="38"/>
        <v>75142.100000000079</v>
      </c>
      <c r="P131" s="118">
        <f t="shared" si="29"/>
        <v>1385.58</v>
      </c>
      <c r="Q131" s="109">
        <f t="shared" si="30"/>
        <v>899.76160930329422</v>
      </c>
      <c r="R131" s="95">
        <f t="shared" si="39"/>
        <v>51152.432468678184</v>
      </c>
      <c r="S131" s="172">
        <f t="shared" si="31"/>
        <v>-1385.58</v>
      </c>
      <c r="T131" s="53"/>
      <c r="U131" s="162">
        <f t="shared" si="45"/>
        <v>120</v>
      </c>
      <c r="V131" s="124">
        <f t="shared" si="46"/>
        <v>1383.58</v>
      </c>
      <c r="W131" s="125">
        <f t="shared" si="47"/>
        <v>50</v>
      </c>
      <c r="X131" s="125">
        <f t="shared" si="48"/>
        <v>1333.58</v>
      </c>
      <c r="Y131" s="258">
        <f t="shared" si="40"/>
        <v>158.99</v>
      </c>
      <c r="Z131" s="269">
        <f t="shared" si="49"/>
        <v>1174.5899999999999</v>
      </c>
      <c r="AA131" s="125">
        <f t="shared" si="50"/>
        <v>75142.100000000079</v>
      </c>
      <c r="AB131" s="118">
        <f t="shared" si="41"/>
        <v>1385.58</v>
      </c>
      <c r="AC131" s="109">
        <f t="shared" si="51"/>
        <v>902.98975901818881</v>
      </c>
      <c r="AD131" s="95">
        <f t="shared" si="42"/>
        <v>51379.974853885979</v>
      </c>
      <c r="AE131" s="172">
        <f t="shared" si="32"/>
        <v>-1385.58</v>
      </c>
      <c r="AS131" s="53"/>
      <c r="BT131" s="96"/>
      <c r="BU131" s="96"/>
      <c r="BV131" s="96"/>
      <c r="BW131" s="96"/>
    </row>
    <row r="132" spans="1:75" ht="15.6" customHeight="1" x14ac:dyDescent="0.3">
      <c r="A132" s="282">
        <v>121</v>
      </c>
      <c r="B132" s="119" t="str">
        <f t="shared" si="43"/>
        <v/>
      </c>
      <c r="C132" s="120"/>
      <c r="D132" s="82">
        <v>121</v>
      </c>
      <c r="E132" s="121">
        <f t="shared" si="44"/>
        <v>46346</v>
      </c>
      <c r="F132" s="1"/>
      <c r="G132" s="4">
        <f t="shared" si="52"/>
        <v>1044.3699999999999</v>
      </c>
      <c r="H132" s="102">
        <f t="shared" si="27"/>
        <v>73965.07000000008</v>
      </c>
      <c r="I132" s="162">
        <f t="shared" si="28"/>
        <v>121</v>
      </c>
      <c r="J132" s="124">
        <f t="shared" si="33"/>
        <v>1383.58</v>
      </c>
      <c r="K132" s="125">
        <f t="shared" si="34"/>
        <v>50</v>
      </c>
      <c r="L132" s="125">
        <f t="shared" si="35"/>
        <v>1333.58</v>
      </c>
      <c r="M132" s="125">
        <f t="shared" si="36"/>
        <v>156.55000000000001</v>
      </c>
      <c r="N132" s="269">
        <f t="shared" si="37"/>
        <v>1177.03</v>
      </c>
      <c r="O132" s="125">
        <f t="shared" si="38"/>
        <v>73965.07000000008</v>
      </c>
      <c r="P132" s="118">
        <f t="shared" si="29"/>
        <v>1985.58</v>
      </c>
      <c r="Q132" s="109">
        <f t="shared" si="30"/>
        <v>1284.7561583163572</v>
      </c>
      <c r="R132" s="95">
        <f t="shared" si="39"/>
        <v>50252.670859374892</v>
      </c>
      <c r="S132" s="172">
        <f t="shared" si="31"/>
        <v>-1985.58</v>
      </c>
      <c r="T132" s="53"/>
      <c r="U132" s="162">
        <f t="shared" si="45"/>
        <v>121</v>
      </c>
      <c r="V132" s="124">
        <f t="shared" si="46"/>
        <v>1383.58</v>
      </c>
      <c r="W132" s="125">
        <f t="shared" si="47"/>
        <v>50</v>
      </c>
      <c r="X132" s="125">
        <f t="shared" si="48"/>
        <v>1333.58</v>
      </c>
      <c r="Y132" s="258">
        <f t="shared" si="40"/>
        <v>156.55000000000001</v>
      </c>
      <c r="Z132" s="269">
        <f t="shared" si="49"/>
        <v>1177.03</v>
      </c>
      <c r="AA132" s="125">
        <f t="shared" si="50"/>
        <v>73965.07000000008</v>
      </c>
      <c r="AB132" s="118">
        <f t="shared" si="41"/>
        <v>1985.58</v>
      </c>
      <c r="AC132" s="109">
        <f t="shared" si="51"/>
        <v>1289.4040663497833</v>
      </c>
      <c r="AD132" s="95">
        <f t="shared" si="42"/>
        <v>50476.985094867792</v>
      </c>
      <c r="AE132" s="172">
        <f t="shared" si="32"/>
        <v>-1985.58</v>
      </c>
      <c r="AS132" s="53"/>
      <c r="BT132" s="96"/>
      <c r="BU132" s="96"/>
      <c r="BV132" s="96"/>
      <c r="BW132" s="96"/>
    </row>
    <row r="133" spans="1:75" ht="15.6" customHeight="1" x14ac:dyDescent="0.3">
      <c r="A133" s="282">
        <v>122</v>
      </c>
      <c r="B133" s="119" t="str">
        <f t="shared" si="43"/>
        <v/>
      </c>
      <c r="C133" s="120"/>
      <c r="D133" s="82">
        <v>122</v>
      </c>
      <c r="E133" s="121">
        <f t="shared" si="44"/>
        <v>46376</v>
      </c>
      <c r="F133" s="1"/>
      <c r="G133" s="4">
        <f t="shared" si="52"/>
        <v>1045.3699999999999</v>
      </c>
      <c r="H133" s="102">
        <f t="shared" si="27"/>
        <v>72785.580000000075</v>
      </c>
      <c r="I133" s="162">
        <f t="shared" si="28"/>
        <v>122</v>
      </c>
      <c r="J133" s="124">
        <f t="shared" si="33"/>
        <v>1383.58</v>
      </c>
      <c r="K133" s="125">
        <f t="shared" si="34"/>
        <v>50</v>
      </c>
      <c r="L133" s="125">
        <f t="shared" si="35"/>
        <v>1333.58</v>
      </c>
      <c r="M133" s="125">
        <f t="shared" si="36"/>
        <v>154.09</v>
      </c>
      <c r="N133" s="269">
        <f t="shared" si="37"/>
        <v>1179.49</v>
      </c>
      <c r="O133" s="125">
        <f t="shared" si="38"/>
        <v>72785.580000000075</v>
      </c>
      <c r="P133" s="118">
        <f t="shared" si="29"/>
        <v>1385.58</v>
      </c>
      <c r="Q133" s="109">
        <f t="shared" si="30"/>
        <v>893.31039933577949</v>
      </c>
      <c r="R133" s="95">
        <f t="shared" si="39"/>
        <v>48967.914701058537</v>
      </c>
      <c r="S133" s="172">
        <f t="shared" si="31"/>
        <v>-1385.58</v>
      </c>
      <c r="T133" s="53"/>
      <c r="U133" s="162">
        <f t="shared" si="45"/>
        <v>122</v>
      </c>
      <c r="V133" s="124">
        <f t="shared" si="46"/>
        <v>1383.58</v>
      </c>
      <c r="W133" s="125">
        <f t="shared" si="47"/>
        <v>50</v>
      </c>
      <c r="X133" s="125">
        <f t="shared" si="48"/>
        <v>1333.58</v>
      </c>
      <c r="Y133" s="258">
        <f t="shared" si="40"/>
        <v>154.09</v>
      </c>
      <c r="Z133" s="269">
        <f t="shared" si="49"/>
        <v>1179.49</v>
      </c>
      <c r="AA133" s="125">
        <f t="shared" si="50"/>
        <v>72785.580000000075</v>
      </c>
      <c r="AB133" s="118">
        <f t="shared" si="41"/>
        <v>1385.58</v>
      </c>
      <c r="AC133" s="109">
        <f t="shared" si="51"/>
        <v>896.56891754973412</v>
      </c>
      <c r="AD133" s="95">
        <f t="shared" si="42"/>
        <v>49187.581028518012</v>
      </c>
      <c r="AE133" s="172">
        <f t="shared" si="32"/>
        <v>-1385.58</v>
      </c>
      <c r="AS133" s="53"/>
      <c r="BT133" s="96"/>
      <c r="BU133" s="96"/>
      <c r="BV133" s="96"/>
      <c r="BW133" s="96"/>
    </row>
    <row r="134" spans="1:75" ht="15.6" customHeight="1" x14ac:dyDescent="0.3">
      <c r="A134" s="282">
        <v>123</v>
      </c>
      <c r="B134" s="119" t="str">
        <f t="shared" si="43"/>
        <v/>
      </c>
      <c r="C134" s="120"/>
      <c r="D134" s="82">
        <v>123</v>
      </c>
      <c r="E134" s="121">
        <f t="shared" si="44"/>
        <v>46407</v>
      </c>
      <c r="F134" s="1"/>
      <c r="G134" s="4">
        <f t="shared" si="52"/>
        <v>1046.3699999999999</v>
      </c>
      <c r="H134" s="102">
        <f t="shared" si="27"/>
        <v>71603.640000000072</v>
      </c>
      <c r="I134" s="162">
        <f t="shared" si="28"/>
        <v>123</v>
      </c>
      <c r="J134" s="124">
        <f t="shared" si="33"/>
        <v>1383.58</v>
      </c>
      <c r="K134" s="125">
        <f t="shared" si="34"/>
        <v>50</v>
      </c>
      <c r="L134" s="125">
        <f t="shared" si="35"/>
        <v>1333.58</v>
      </c>
      <c r="M134" s="125">
        <f t="shared" si="36"/>
        <v>151.63999999999999</v>
      </c>
      <c r="N134" s="269">
        <f t="shared" si="37"/>
        <v>1181.94</v>
      </c>
      <c r="O134" s="125">
        <f t="shared" si="38"/>
        <v>71603.640000000072</v>
      </c>
      <c r="P134" s="118">
        <f t="shared" si="29"/>
        <v>1385.58</v>
      </c>
      <c r="Q134" s="109">
        <f t="shared" si="30"/>
        <v>890.102160609164</v>
      </c>
      <c r="R134" s="95">
        <f t="shared" si="39"/>
        <v>48074.604301722757</v>
      </c>
      <c r="S134" s="172">
        <f t="shared" si="31"/>
        <v>-1385.58</v>
      </c>
      <c r="T134" s="53"/>
      <c r="U134" s="162">
        <f t="shared" si="45"/>
        <v>123</v>
      </c>
      <c r="V134" s="124">
        <f t="shared" si="46"/>
        <v>1383.58</v>
      </c>
      <c r="W134" s="125">
        <f t="shared" si="47"/>
        <v>50</v>
      </c>
      <c r="X134" s="125">
        <f t="shared" si="48"/>
        <v>1333.58</v>
      </c>
      <c r="Y134" s="258">
        <f t="shared" si="40"/>
        <v>151.63999999999999</v>
      </c>
      <c r="Z134" s="269">
        <f t="shared" si="49"/>
        <v>1181.94</v>
      </c>
      <c r="AA134" s="125">
        <f t="shared" si="50"/>
        <v>71603.640000000072</v>
      </c>
      <c r="AB134" s="118">
        <f t="shared" si="41"/>
        <v>1385.58</v>
      </c>
      <c r="AC134" s="109">
        <f t="shared" si="51"/>
        <v>893.37563828673376</v>
      </c>
      <c r="AD134" s="95">
        <f t="shared" si="42"/>
        <v>48291.01211096828</v>
      </c>
      <c r="AE134" s="172">
        <f t="shared" si="32"/>
        <v>-1385.58</v>
      </c>
      <c r="AS134" s="53"/>
      <c r="BT134" s="96"/>
      <c r="BU134" s="96"/>
      <c r="BV134" s="96"/>
      <c r="BW134" s="96"/>
    </row>
    <row r="135" spans="1:75" ht="15.6" customHeight="1" x14ac:dyDescent="0.3">
      <c r="A135" s="282">
        <v>124</v>
      </c>
      <c r="B135" s="119" t="str">
        <f t="shared" si="43"/>
        <v/>
      </c>
      <c r="C135" s="120"/>
      <c r="D135" s="82">
        <v>124</v>
      </c>
      <c r="E135" s="121">
        <f t="shared" si="44"/>
        <v>46438</v>
      </c>
      <c r="F135" s="1"/>
      <c r="G135" s="4">
        <f t="shared" si="52"/>
        <v>1047.3699999999999</v>
      </c>
      <c r="H135" s="102">
        <f t="shared" si="27"/>
        <v>70419.230000000069</v>
      </c>
      <c r="I135" s="162">
        <f t="shared" si="28"/>
        <v>124</v>
      </c>
      <c r="J135" s="124">
        <f t="shared" si="33"/>
        <v>1383.58</v>
      </c>
      <c r="K135" s="125">
        <f t="shared" si="34"/>
        <v>50</v>
      </c>
      <c r="L135" s="125">
        <f t="shared" si="35"/>
        <v>1333.58</v>
      </c>
      <c r="M135" s="125">
        <f t="shared" si="36"/>
        <v>149.16999999999999</v>
      </c>
      <c r="N135" s="269">
        <f t="shared" si="37"/>
        <v>1184.4099999999999</v>
      </c>
      <c r="O135" s="125">
        <f t="shared" si="38"/>
        <v>70419.230000000069</v>
      </c>
      <c r="P135" s="118">
        <f t="shared" si="29"/>
        <v>1385.58</v>
      </c>
      <c r="Q135" s="109">
        <f t="shared" si="30"/>
        <v>886.9054439646095</v>
      </c>
      <c r="R135" s="95">
        <f t="shared" si="39"/>
        <v>47184.502141113589</v>
      </c>
      <c r="S135" s="172">
        <f t="shared" si="31"/>
        <v>-1385.58</v>
      </c>
      <c r="T135" s="53"/>
      <c r="U135" s="162">
        <f t="shared" si="45"/>
        <v>124</v>
      </c>
      <c r="V135" s="124">
        <f t="shared" si="46"/>
        <v>1383.58</v>
      </c>
      <c r="W135" s="125">
        <f t="shared" si="47"/>
        <v>50</v>
      </c>
      <c r="X135" s="125">
        <f t="shared" si="48"/>
        <v>1333.58</v>
      </c>
      <c r="Y135" s="258">
        <f t="shared" si="40"/>
        <v>149.16999999999999</v>
      </c>
      <c r="Z135" s="269">
        <f t="shared" si="49"/>
        <v>1184.4099999999999</v>
      </c>
      <c r="AA135" s="125">
        <f t="shared" si="50"/>
        <v>70419.230000000069</v>
      </c>
      <c r="AB135" s="118">
        <f t="shared" si="41"/>
        <v>1385.58</v>
      </c>
      <c r="AC135" s="109">
        <f t="shared" si="51"/>
        <v>890.19373241874189</v>
      </c>
      <c r="AD135" s="95">
        <f t="shared" si="42"/>
        <v>47397.636472681545</v>
      </c>
      <c r="AE135" s="172">
        <f t="shared" si="32"/>
        <v>-1385.58</v>
      </c>
      <c r="AS135" s="53"/>
      <c r="BT135" s="96"/>
      <c r="BU135" s="96"/>
      <c r="BV135" s="96"/>
      <c r="BW135" s="96"/>
    </row>
    <row r="136" spans="1:75" ht="15.6" customHeight="1" x14ac:dyDescent="0.3">
      <c r="A136" s="282">
        <v>125</v>
      </c>
      <c r="B136" s="119" t="str">
        <f t="shared" si="43"/>
        <v/>
      </c>
      <c r="C136" s="120"/>
      <c r="D136" s="82">
        <v>125</v>
      </c>
      <c r="E136" s="121">
        <f t="shared" si="44"/>
        <v>46466</v>
      </c>
      <c r="F136" s="1"/>
      <c r="G136" s="4">
        <f t="shared" si="52"/>
        <v>1048.3699999999999</v>
      </c>
      <c r="H136" s="102">
        <f t="shared" si="27"/>
        <v>69232.360000000073</v>
      </c>
      <c r="I136" s="162">
        <f t="shared" si="28"/>
        <v>125</v>
      </c>
      <c r="J136" s="124">
        <f t="shared" si="33"/>
        <v>1383.58</v>
      </c>
      <c r="K136" s="125">
        <f t="shared" si="34"/>
        <v>50</v>
      </c>
      <c r="L136" s="125">
        <f t="shared" si="35"/>
        <v>1333.58</v>
      </c>
      <c r="M136" s="125">
        <f t="shared" si="36"/>
        <v>146.71</v>
      </c>
      <c r="N136" s="269">
        <f t="shared" si="37"/>
        <v>1186.8699999999999</v>
      </c>
      <c r="O136" s="125">
        <f t="shared" si="38"/>
        <v>69232.360000000073</v>
      </c>
      <c r="P136" s="118">
        <f t="shared" si="29"/>
        <v>1385.58</v>
      </c>
      <c r="Q136" s="109">
        <f t="shared" si="30"/>
        <v>883.72020802166185</v>
      </c>
      <c r="R136" s="95">
        <f t="shared" si="39"/>
        <v>46297.596697148983</v>
      </c>
      <c r="S136" s="172">
        <f t="shared" si="31"/>
        <v>-1385.58</v>
      </c>
      <c r="T136" s="53"/>
      <c r="U136" s="162">
        <f t="shared" si="45"/>
        <v>125</v>
      </c>
      <c r="V136" s="124">
        <f t="shared" si="46"/>
        <v>1383.58</v>
      </c>
      <c r="W136" s="125">
        <f t="shared" si="47"/>
        <v>50</v>
      </c>
      <c r="X136" s="125">
        <f t="shared" si="48"/>
        <v>1333.58</v>
      </c>
      <c r="Y136" s="258">
        <f t="shared" si="40"/>
        <v>146.71</v>
      </c>
      <c r="Z136" s="269">
        <f t="shared" si="49"/>
        <v>1186.8699999999999</v>
      </c>
      <c r="AA136" s="125">
        <f t="shared" si="50"/>
        <v>69232.360000000073</v>
      </c>
      <c r="AB136" s="118">
        <f t="shared" si="41"/>
        <v>1385.58</v>
      </c>
      <c r="AC136" s="109">
        <f t="shared" si="51"/>
        <v>887.02315943752092</v>
      </c>
      <c r="AD136" s="95">
        <f t="shared" si="42"/>
        <v>46507.442740262806</v>
      </c>
      <c r="AE136" s="172">
        <f t="shared" si="32"/>
        <v>-1385.58</v>
      </c>
      <c r="AS136" s="53"/>
      <c r="BT136" s="96"/>
      <c r="BU136" s="96"/>
      <c r="BV136" s="96"/>
      <c r="BW136" s="96"/>
    </row>
    <row r="137" spans="1:75" ht="15.6" customHeight="1" x14ac:dyDescent="0.3">
      <c r="A137" s="282">
        <v>126</v>
      </c>
      <c r="B137" s="119" t="str">
        <f t="shared" si="43"/>
        <v/>
      </c>
      <c r="C137" s="120"/>
      <c r="D137" s="82">
        <v>126</v>
      </c>
      <c r="E137" s="121">
        <f t="shared" si="44"/>
        <v>46497</v>
      </c>
      <c r="F137" s="1"/>
      <c r="G137" s="4">
        <f t="shared" si="52"/>
        <v>1049.3699999999999</v>
      </c>
      <c r="H137" s="102">
        <f t="shared" si="27"/>
        <v>68043.010000000068</v>
      </c>
      <c r="I137" s="162">
        <f t="shared" si="28"/>
        <v>126</v>
      </c>
      <c r="J137" s="124">
        <f t="shared" si="33"/>
        <v>1383.58</v>
      </c>
      <c r="K137" s="125">
        <f t="shared" si="34"/>
        <v>50</v>
      </c>
      <c r="L137" s="125">
        <f t="shared" si="35"/>
        <v>1333.58</v>
      </c>
      <c r="M137" s="125">
        <f t="shared" si="36"/>
        <v>144.22999999999999</v>
      </c>
      <c r="N137" s="269">
        <f t="shared" si="37"/>
        <v>1189.3499999999999</v>
      </c>
      <c r="O137" s="125">
        <f t="shared" si="38"/>
        <v>68043.010000000068</v>
      </c>
      <c r="P137" s="118">
        <f t="shared" si="29"/>
        <v>1385.58</v>
      </c>
      <c r="Q137" s="109">
        <f t="shared" si="30"/>
        <v>880.54641154848116</v>
      </c>
      <c r="R137" s="95">
        <f t="shared" si="39"/>
        <v>45413.876489127324</v>
      </c>
      <c r="S137" s="172">
        <f t="shared" si="31"/>
        <v>-1385.58</v>
      </c>
      <c r="T137" s="53"/>
      <c r="U137" s="162">
        <f t="shared" si="45"/>
        <v>126</v>
      </c>
      <c r="V137" s="124">
        <f t="shared" si="46"/>
        <v>1383.58</v>
      </c>
      <c r="W137" s="125">
        <f t="shared" si="47"/>
        <v>50</v>
      </c>
      <c r="X137" s="125">
        <f t="shared" si="48"/>
        <v>1333.58</v>
      </c>
      <c r="Y137" s="258">
        <f t="shared" si="40"/>
        <v>144.22999999999999</v>
      </c>
      <c r="Z137" s="269">
        <f t="shared" si="49"/>
        <v>1189.3499999999999</v>
      </c>
      <c r="AA137" s="125">
        <f t="shared" si="50"/>
        <v>68043.010000000068</v>
      </c>
      <c r="AB137" s="118">
        <f t="shared" si="41"/>
        <v>1385.58</v>
      </c>
      <c r="AC137" s="109">
        <f t="shared" si="51"/>
        <v>883.86387897911072</v>
      </c>
      <c r="AD137" s="95">
        <f t="shared" si="42"/>
        <v>45620.419580825284</v>
      </c>
      <c r="AE137" s="172">
        <f t="shared" si="32"/>
        <v>-1385.58</v>
      </c>
      <c r="AS137" s="53"/>
      <c r="BT137" s="96"/>
      <c r="BU137" s="96"/>
      <c r="BV137" s="96"/>
      <c r="BW137" s="96"/>
    </row>
    <row r="138" spans="1:75" ht="15.6" customHeight="1" x14ac:dyDescent="0.3">
      <c r="A138" s="282">
        <v>127</v>
      </c>
      <c r="B138" s="119" t="str">
        <f t="shared" si="43"/>
        <v/>
      </c>
      <c r="C138" s="120"/>
      <c r="D138" s="82">
        <v>127</v>
      </c>
      <c r="E138" s="121">
        <f t="shared" si="44"/>
        <v>46527</v>
      </c>
      <c r="F138" s="1"/>
      <c r="G138" s="4">
        <f t="shared" si="52"/>
        <v>1050.3699999999999</v>
      </c>
      <c r="H138" s="102">
        <f t="shared" si="27"/>
        <v>66851.190000000061</v>
      </c>
      <c r="I138" s="162">
        <f t="shared" si="28"/>
        <v>127</v>
      </c>
      <c r="J138" s="124">
        <f t="shared" si="33"/>
        <v>1383.58</v>
      </c>
      <c r="K138" s="125">
        <f t="shared" si="34"/>
        <v>50</v>
      </c>
      <c r="L138" s="125">
        <f t="shared" si="35"/>
        <v>1333.58</v>
      </c>
      <c r="M138" s="125">
        <f t="shared" si="36"/>
        <v>141.76</v>
      </c>
      <c r="N138" s="269">
        <f t="shared" si="37"/>
        <v>1191.82</v>
      </c>
      <c r="O138" s="125">
        <f t="shared" si="38"/>
        <v>66851.190000000061</v>
      </c>
      <c r="P138" s="118">
        <f t="shared" si="29"/>
        <v>1385.58</v>
      </c>
      <c r="Q138" s="109">
        <f t="shared" si="30"/>
        <v>877.38401346130706</v>
      </c>
      <c r="R138" s="95">
        <f t="shared" si="39"/>
        <v>44533.330077578845</v>
      </c>
      <c r="S138" s="172">
        <f t="shared" si="31"/>
        <v>-1385.58</v>
      </c>
      <c r="T138" s="53"/>
      <c r="U138" s="162">
        <f t="shared" si="45"/>
        <v>127</v>
      </c>
      <c r="V138" s="124">
        <f t="shared" si="46"/>
        <v>1383.58</v>
      </c>
      <c r="W138" s="125">
        <f t="shared" si="47"/>
        <v>50</v>
      </c>
      <c r="X138" s="125">
        <f t="shared" si="48"/>
        <v>1333.58</v>
      </c>
      <c r="Y138" s="258">
        <f t="shared" si="40"/>
        <v>141.76</v>
      </c>
      <c r="Z138" s="269">
        <f t="shared" si="49"/>
        <v>1191.82</v>
      </c>
      <c r="AA138" s="125">
        <f t="shared" si="50"/>
        <v>66851.190000000061</v>
      </c>
      <c r="AB138" s="118">
        <f t="shared" si="41"/>
        <v>1385.58</v>
      </c>
      <c r="AC138" s="109">
        <f t="shared" si="51"/>
        <v>880.71585082331376</v>
      </c>
      <c r="AD138" s="95">
        <f t="shared" si="42"/>
        <v>44736.555701846177</v>
      </c>
      <c r="AE138" s="172">
        <f t="shared" si="32"/>
        <v>-1385.58</v>
      </c>
      <c r="AS138" s="53"/>
      <c r="BT138" s="96"/>
      <c r="BU138" s="96"/>
      <c r="BV138" s="96"/>
      <c r="BW138" s="96"/>
    </row>
    <row r="139" spans="1:75" ht="15.6" customHeight="1" x14ac:dyDescent="0.3">
      <c r="A139" s="282">
        <v>128</v>
      </c>
      <c r="B139" s="119" t="str">
        <f t="shared" si="43"/>
        <v/>
      </c>
      <c r="C139" s="120"/>
      <c r="D139" s="82">
        <v>128</v>
      </c>
      <c r="E139" s="121">
        <f t="shared" si="44"/>
        <v>46558</v>
      </c>
      <c r="F139" s="1"/>
      <c r="G139" s="4">
        <f t="shared" si="52"/>
        <v>1051.3699999999999</v>
      </c>
      <c r="H139" s="102">
        <f t="shared" si="27"/>
        <v>65656.880000000063</v>
      </c>
      <c r="I139" s="162">
        <f t="shared" si="28"/>
        <v>128</v>
      </c>
      <c r="J139" s="124">
        <f t="shared" si="33"/>
        <v>1383.58</v>
      </c>
      <c r="K139" s="125">
        <f t="shared" si="34"/>
        <v>50</v>
      </c>
      <c r="L139" s="125">
        <f t="shared" si="35"/>
        <v>1333.58</v>
      </c>
      <c r="M139" s="125">
        <f t="shared" si="36"/>
        <v>139.27000000000001</v>
      </c>
      <c r="N139" s="269">
        <f t="shared" si="37"/>
        <v>1194.31</v>
      </c>
      <c r="O139" s="125">
        <f t="shared" si="38"/>
        <v>65656.880000000063</v>
      </c>
      <c r="P139" s="118">
        <f t="shared" si="29"/>
        <v>1385.58</v>
      </c>
      <c r="Q139" s="109">
        <f t="shared" si="30"/>
        <v>874.23297282392878</v>
      </c>
      <c r="R139" s="95">
        <f t="shared" si="39"/>
        <v>43655.946064117539</v>
      </c>
      <c r="S139" s="172">
        <f t="shared" si="31"/>
        <v>-1385.58</v>
      </c>
      <c r="T139" s="53"/>
      <c r="U139" s="162">
        <f t="shared" si="45"/>
        <v>128</v>
      </c>
      <c r="V139" s="124">
        <f t="shared" si="46"/>
        <v>1383.58</v>
      </c>
      <c r="W139" s="125">
        <f t="shared" si="47"/>
        <v>50</v>
      </c>
      <c r="X139" s="125">
        <f t="shared" si="48"/>
        <v>1333.58</v>
      </c>
      <c r="Y139" s="258">
        <f t="shared" si="40"/>
        <v>139.27000000000001</v>
      </c>
      <c r="Z139" s="269">
        <f t="shared" si="49"/>
        <v>1194.31</v>
      </c>
      <c r="AA139" s="125">
        <f t="shared" si="50"/>
        <v>65656.880000000063</v>
      </c>
      <c r="AB139" s="118">
        <f t="shared" si="41"/>
        <v>1385.58</v>
      </c>
      <c r="AC139" s="109">
        <f t="shared" si="51"/>
        <v>877.57903489318323</v>
      </c>
      <c r="AD139" s="95">
        <f t="shared" si="42"/>
        <v>43855.839851022865</v>
      </c>
      <c r="AE139" s="172">
        <f t="shared" si="32"/>
        <v>-1385.58</v>
      </c>
      <c r="AS139" s="53"/>
      <c r="BT139" s="96"/>
      <c r="BU139" s="96"/>
      <c r="BV139" s="96"/>
      <c r="BW139" s="96"/>
    </row>
    <row r="140" spans="1:75" ht="15.6" customHeight="1" x14ac:dyDescent="0.3">
      <c r="A140" s="282">
        <v>129</v>
      </c>
      <c r="B140" s="119" t="str">
        <f t="shared" si="43"/>
        <v/>
      </c>
      <c r="C140" s="120"/>
      <c r="D140" s="82">
        <v>129</v>
      </c>
      <c r="E140" s="121">
        <f t="shared" si="44"/>
        <v>46588</v>
      </c>
      <c r="F140" s="1"/>
      <c r="G140" s="4">
        <f t="shared" si="52"/>
        <v>1052.3699999999999</v>
      </c>
      <c r="H140" s="102">
        <f t="shared" ref="H140:H203" si="53">AE510</f>
        <v>64460.090000000062</v>
      </c>
      <c r="I140" s="162">
        <f t="shared" ref="I140:I203" si="54">D140</f>
        <v>129</v>
      </c>
      <c r="J140" s="124">
        <f t="shared" si="33"/>
        <v>1383.58</v>
      </c>
      <c r="K140" s="125">
        <f t="shared" si="34"/>
        <v>50</v>
      </c>
      <c r="L140" s="125">
        <f t="shared" si="35"/>
        <v>1333.58</v>
      </c>
      <c r="M140" s="125">
        <f t="shared" si="36"/>
        <v>136.79</v>
      </c>
      <c r="N140" s="269">
        <f t="shared" si="37"/>
        <v>1196.79</v>
      </c>
      <c r="O140" s="125">
        <f t="shared" si="38"/>
        <v>64460.090000000062</v>
      </c>
      <c r="P140" s="118">
        <f t="shared" ref="P140:P203" si="55">IF($C$10&lt;&gt;0,J140,IF(Y510&gt;$D$4,0,(J140+W510+X510)))</f>
        <v>1385.58</v>
      </c>
      <c r="Q140" s="109">
        <f t="shared" ref="Q140:Q203" si="56">IF(Y510&gt;$D$4,0,IF($B$4="Apériodiques",IF($C$10=1,(P140*((1+$Q$10)^(-K510)))*((1+$Q$10)^(-L510/C510)),IF($C$10=2,(P140*((1+$Q$10)^(-I510/12)))*((1+$Q$10)^(-J510/C510)),(P140*((1+$Q$10)^(-G510/52)))*((1+$Q$10)^(-H510/C510)))),P140*((1+$Q$10)^(-Y510/12))))</f>
        <v>871.09324884715284</v>
      </c>
      <c r="R140" s="95">
        <f t="shared" si="39"/>
        <v>42781.713091293612</v>
      </c>
      <c r="S140" s="172">
        <f t="shared" ref="S140:S203" si="57">-P140</f>
        <v>-1385.58</v>
      </c>
      <c r="T140" s="53"/>
      <c r="U140" s="162">
        <f t="shared" si="45"/>
        <v>129</v>
      </c>
      <c r="V140" s="124">
        <f t="shared" si="46"/>
        <v>1383.58</v>
      </c>
      <c r="W140" s="125">
        <f t="shared" si="47"/>
        <v>50</v>
      </c>
      <c r="X140" s="125">
        <f t="shared" si="48"/>
        <v>1333.58</v>
      </c>
      <c r="Y140" s="258">
        <f t="shared" si="40"/>
        <v>136.79</v>
      </c>
      <c r="Z140" s="269">
        <f t="shared" si="49"/>
        <v>1196.79</v>
      </c>
      <c r="AA140" s="125">
        <f t="shared" si="50"/>
        <v>64460.090000000062</v>
      </c>
      <c r="AB140" s="118">
        <f t="shared" si="41"/>
        <v>1385.58</v>
      </c>
      <c r="AC140" s="109">
        <f t="shared" si="51"/>
        <v>874.4533912545138</v>
      </c>
      <c r="AD140" s="95">
        <f t="shared" si="42"/>
        <v>42978.260816129681</v>
      </c>
      <c r="AE140" s="172">
        <f t="shared" ref="AE140:AE203" si="58">-AB140</f>
        <v>-1385.58</v>
      </c>
      <c r="AS140" s="53"/>
      <c r="BT140" s="96"/>
      <c r="BU140" s="96"/>
      <c r="BV140" s="96"/>
      <c r="BW140" s="96"/>
    </row>
    <row r="141" spans="1:75" ht="15.6" customHeight="1" x14ac:dyDescent="0.3">
      <c r="A141" s="282">
        <v>130</v>
      </c>
      <c r="B141" s="119" t="str">
        <f t="shared" si="43"/>
        <v/>
      </c>
      <c r="C141" s="120"/>
      <c r="D141" s="82">
        <v>130</v>
      </c>
      <c r="E141" s="121">
        <f t="shared" si="44"/>
        <v>46619</v>
      </c>
      <c r="F141" s="1"/>
      <c r="G141" s="4">
        <f t="shared" si="52"/>
        <v>1053.3699999999999</v>
      </c>
      <c r="H141" s="102">
        <f t="shared" si="53"/>
        <v>63260.800000000061</v>
      </c>
      <c r="I141" s="162">
        <f t="shared" si="54"/>
        <v>130</v>
      </c>
      <c r="J141" s="124">
        <f t="shared" ref="J141:J204" si="59">IF(D141=$D$4,L141+K141,Z511)</f>
        <v>1383.58</v>
      </c>
      <c r="K141" s="125">
        <f t="shared" ref="K141:K204" si="60">AA511</f>
        <v>50</v>
      </c>
      <c r="L141" s="125">
        <f t="shared" ref="L141:L204" si="61">IF(D141=$D$4,N141+M141,AB511)</f>
        <v>1333.58</v>
      </c>
      <c r="M141" s="125">
        <f t="shared" ref="M141:M204" si="62">AC511</f>
        <v>134.29</v>
      </c>
      <c r="N141" s="269">
        <f t="shared" ref="N141:N204" si="63">IF(D141=$D$4,O140,AD511)</f>
        <v>1199.29</v>
      </c>
      <c r="O141" s="125">
        <f t="shared" ref="O141:O204" si="64">O140-N141</f>
        <v>63260.800000000061</v>
      </c>
      <c r="P141" s="118">
        <f t="shared" si="55"/>
        <v>1385.58</v>
      </c>
      <c r="Q141" s="109">
        <f t="shared" si="56"/>
        <v>867.96480088827684</v>
      </c>
      <c r="R141" s="95">
        <f t="shared" ref="R141:R204" si="65">R142+Q141</f>
        <v>41910.61984244646</v>
      </c>
      <c r="S141" s="172">
        <f t="shared" si="57"/>
        <v>-1385.58</v>
      </c>
      <c r="T141" s="53"/>
      <c r="U141" s="162">
        <f t="shared" si="45"/>
        <v>130</v>
      </c>
      <c r="V141" s="124">
        <f t="shared" si="46"/>
        <v>1383.58</v>
      </c>
      <c r="W141" s="125">
        <f t="shared" si="47"/>
        <v>50</v>
      </c>
      <c r="X141" s="125">
        <f t="shared" si="48"/>
        <v>1333.58</v>
      </c>
      <c r="Y141" s="258">
        <f t="shared" ref="Y141:Y191" si="66">IF(R141=0,0,IF($B$4="Apériodiques",M141,ROUND((AA140*$F$4/12*P511)+(AA140*$F$4/C511*Q511),2)))</f>
        <v>134.29</v>
      </c>
      <c r="Z141" s="269">
        <f t="shared" si="49"/>
        <v>1199.29</v>
      </c>
      <c r="AA141" s="125">
        <f t="shared" si="50"/>
        <v>63260.800000000061</v>
      </c>
      <c r="AB141" s="118">
        <f t="shared" ref="AB141:AB204" si="67">IF($C$10&lt;&gt;0,V141,IF(Y511&gt;$D$4,0,(V141+W511+X511)))</f>
        <v>1385.58</v>
      </c>
      <c r="AC141" s="109">
        <f t="shared" si="51"/>
        <v>871.33888011533122</v>
      </c>
      <c r="AD141" s="95">
        <f t="shared" ref="AD141:AD204" si="68">AD142+AC141</f>
        <v>42103.807424875165</v>
      </c>
      <c r="AE141" s="172">
        <f t="shared" si="58"/>
        <v>-1385.58</v>
      </c>
      <c r="AS141" s="53"/>
      <c r="BT141" s="96"/>
      <c r="BU141" s="96"/>
      <c r="BV141" s="96"/>
      <c r="BW141" s="96"/>
    </row>
    <row r="142" spans="1:75" ht="15.6" customHeight="1" x14ac:dyDescent="0.3">
      <c r="A142" s="282">
        <v>131</v>
      </c>
      <c r="B142" s="119" t="str">
        <f t="shared" ref="B142:B205" si="69">IF(A142&gt;$D$4,"",IF(AND($B$4="Mensuelles",$C$4="Constantes"),"",IF(AND($C$4="Variables",A142=$D$4,$H$8&lt;&gt;0),"Ajuster dernière échéance pour capital dû 0,00€",IF(AND(F142&lt;=F141,$B$4&lt;&gt;"Mensuelles"),"Saisir une date d'échéance valide",IF(AND(A142=$D$4,$H$8&lt;&gt;0),"Ajuster dernière échéance pour capital dû = 0,00€",IF(AND($B$4="Mensuelles",$C$4="Variables",G142=0),"Saisir Montant échéance variable",IF(AND($B$4="Apériodiques",$C$4="Constantes",F142=0),"Saisir date échéance variable",IF(AND($B$4="Apériodiques",$C$4="Variables",F142=0,G142=0),"Saisir date et montant échéance variables",IF(AND($B$4="Apériodiques",$C$4="Variables",F142&lt;&gt;0,G142=0),"Saisir montant échéance variable",IF(AND($B$4="Apériodiques",$C$4="Variables",F142=0,G142&lt;&gt;0),"Saisir date variable échéance",""))))))))))</f>
        <v/>
      </c>
      <c r="C142" s="120"/>
      <c r="D142" s="82">
        <v>131</v>
      </c>
      <c r="E142" s="121">
        <f t="shared" ref="E142:E205" si="70">IF(AND(D142&gt;$D$4,$B$4="Mensuelles"),0,IF($B$4="Mensuelles",EDATE(E141,1),IF(F142&lt;&gt;0,F142,IF(D142&gt;$D$4,0,EDATE(E141,1)))))</f>
        <v>46650</v>
      </c>
      <c r="F142" s="1"/>
      <c r="G142" s="4">
        <f t="shared" si="52"/>
        <v>1054.3699999999999</v>
      </c>
      <c r="H142" s="102">
        <f t="shared" si="53"/>
        <v>62059.01000000006</v>
      </c>
      <c r="I142" s="162">
        <f t="shared" si="54"/>
        <v>131</v>
      </c>
      <c r="J142" s="124">
        <f t="shared" si="59"/>
        <v>1383.58</v>
      </c>
      <c r="K142" s="125">
        <f t="shared" si="60"/>
        <v>50</v>
      </c>
      <c r="L142" s="125">
        <f t="shared" si="61"/>
        <v>1333.58</v>
      </c>
      <c r="M142" s="125">
        <f t="shared" si="62"/>
        <v>131.79</v>
      </c>
      <c r="N142" s="269">
        <f t="shared" si="63"/>
        <v>1201.79</v>
      </c>
      <c r="O142" s="125">
        <f t="shared" si="64"/>
        <v>62059.01000000006</v>
      </c>
      <c r="P142" s="118">
        <f t="shared" si="55"/>
        <v>1385.58</v>
      </c>
      <c r="Q142" s="109">
        <f t="shared" si="56"/>
        <v>864.84758845056297</v>
      </c>
      <c r="R142" s="95">
        <f t="shared" si="65"/>
        <v>41042.655041558181</v>
      </c>
      <c r="S142" s="172">
        <f t="shared" si="57"/>
        <v>-1385.58</v>
      </c>
      <c r="T142" s="53"/>
      <c r="U142" s="162">
        <f t="shared" ref="U142:U205" si="71">I142</f>
        <v>131</v>
      </c>
      <c r="V142" s="124">
        <f t="shared" ref="V142:V205" si="72">X142+W142</f>
        <v>1383.58</v>
      </c>
      <c r="W142" s="125">
        <f t="shared" ref="W142:W205" si="73">K142</f>
        <v>50</v>
      </c>
      <c r="X142" s="125">
        <f t="shared" ref="X142:X205" si="74">Z142+Y142</f>
        <v>1333.58</v>
      </c>
      <c r="Y142" s="258">
        <f t="shared" si="66"/>
        <v>131.79</v>
      </c>
      <c r="Z142" s="269">
        <f t="shared" ref="Z142:Z205" si="75">N142</f>
        <v>1201.79</v>
      </c>
      <c r="AA142" s="125">
        <f t="shared" ref="AA142:AA205" si="76">O142</f>
        <v>62059.01000000006</v>
      </c>
      <c r="AB142" s="118">
        <f t="shared" si="67"/>
        <v>1385.58</v>
      </c>
      <c r="AC142" s="109">
        <f t="shared" ref="AC142:AC205" si="77">IF(Y512&gt;$D$4,0,IF($B$4="Apériodiques",IF($C$10=1,(P142*((1+$Q$10)^(-K512)))*((1+$Q$10)^(-L512/C512)),IF($C$10=2,(P142*((1+$Q$10)^(-I512/12)))*((1+$Q$10)^(-J512/C512)),(P142*((1+$Q$10)^(-G512/52)))*((1+$Q$10)^(-H512/C512)))),AB142*((1+$AC$10)^(-Y512/12))))</f>
        <v>868.23546182538837</v>
      </c>
      <c r="AD142" s="95">
        <f t="shared" si="68"/>
        <v>41232.468544759831</v>
      </c>
      <c r="AE142" s="172">
        <f t="shared" si="58"/>
        <v>-1385.58</v>
      </c>
      <c r="AS142" s="53"/>
      <c r="BT142" s="96"/>
      <c r="BU142" s="96"/>
      <c r="BV142" s="96"/>
      <c r="BW142" s="96"/>
    </row>
    <row r="143" spans="1:75" ht="15.6" customHeight="1" x14ac:dyDescent="0.3">
      <c r="A143" s="282">
        <v>132</v>
      </c>
      <c r="B143" s="119" t="str">
        <f t="shared" si="69"/>
        <v/>
      </c>
      <c r="C143" s="120"/>
      <c r="D143" s="82">
        <v>132</v>
      </c>
      <c r="E143" s="121">
        <f t="shared" si="70"/>
        <v>46680</v>
      </c>
      <c r="F143" s="1"/>
      <c r="G143" s="4">
        <f t="shared" ref="G143:G206" si="78">G142+1</f>
        <v>1055.3699999999999</v>
      </c>
      <c r="H143" s="102">
        <f t="shared" si="53"/>
        <v>60854.720000000059</v>
      </c>
      <c r="I143" s="162">
        <f t="shared" si="54"/>
        <v>132</v>
      </c>
      <c r="J143" s="124">
        <f t="shared" si="59"/>
        <v>1383.58</v>
      </c>
      <c r="K143" s="125">
        <f t="shared" si="60"/>
        <v>50</v>
      </c>
      <c r="L143" s="125">
        <f t="shared" si="61"/>
        <v>1333.58</v>
      </c>
      <c r="M143" s="125">
        <f t="shared" si="62"/>
        <v>129.29</v>
      </c>
      <c r="N143" s="269">
        <f t="shared" si="63"/>
        <v>1204.29</v>
      </c>
      <c r="O143" s="125">
        <f t="shared" si="64"/>
        <v>60854.720000000059</v>
      </c>
      <c r="P143" s="118">
        <f t="shared" si="55"/>
        <v>1385.58</v>
      </c>
      <c r="Q143" s="109">
        <f t="shared" si="56"/>
        <v>861.74157118271307</v>
      </c>
      <c r="R143" s="95">
        <f t="shared" si="65"/>
        <v>40177.80745310762</v>
      </c>
      <c r="S143" s="172">
        <f t="shared" si="57"/>
        <v>-1385.58</v>
      </c>
      <c r="T143" s="53"/>
      <c r="U143" s="162">
        <f t="shared" si="71"/>
        <v>132</v>
      </c>
      <c r="V143" s="124">
        <f t="shared" si="72"/>
        <v>1383.58</v>
      </c>
      <c r="W143" s="125">
        <f t="shared" si="73"/>
        <v>50</v>
      </c>
      <c r="X143" s="125">
        <f t="shared" si="74"/>
        <v>1333.58</v>
      </c>
      <c r="Y143" s="258">
        <f t="shared" si="66"/>
        <v>129.29</v>
      </c>
      <c r="Z143" s="269">
        <f t="shared" si="75"/>
        <v>1204.29</v>
      </c>
      <c r="AA143" s="125">
        <f t="shared" si="76"/>
        <v>60854.720000000059</v>
      </c>
      <c r="AB143" s="118">
        <f t="shared" si="67"/>
        <v>1385.58</v>
      </c>
      <c r="AC143" s="109">
        <f t="shared" si="77"/>
        <v>865.14309687565776</v>
      </c>
      <c r="AD143" s="95">
        <f t="shared" si="68"/>
        <v>40364.233082934443</v>
      </c>
      <c r="AE143" s="172">
        <f t="shared" si="58"/>
        <v>-1385.58</v>
      </c>
      <c r="AS143" s="53"/>
      <c r="BT143" s="96"/>
      <c r="BU143" s="96"/>
      <c r="BV143" s="96"/>
      <c r="BW143" s="96"/>
    </row>
    <row r="144" spans="1:75" ht="15.6" customHeight="1" x14ac:dyDescent="0.3">
      <c r="A144" s="282">
        <v>133</v>
      </c>
      <c r="B144" s="119" t="str">
        <f t="shared" si="69"/>
        <v/>
      </c>
      <c r="C144" s="120"/>
      <c r="D144" s="82">
        <v>133</v>
      </c>
      <c r="E144" s="121">
        <f t="shared" si="70"/>
        <v>46711</v>
      </c>
      <c r="F144" s="1"/>
      <c r="G144" s="4">
        <f t="shared" si="78"/>
        <v>1056.3699999999999</v>
      </c>
      <c r="H144" s="102">
        <f t="shared" si="53"/>
        <v>59647.920000000056</v>
      </c>
      <c r="I144" s="162">
        <f t="shared" si="54"/>
        <v>133</v>
      </c>
      <c r="J144" s="124">
        <f t="shared" si="59"/>
        <v>1383.58</v>
      </c>
      <c r="K144" s="125">
        <f t="shared" si="60"/>
        <v>50</v>
      </c>
      <c r="L144" s="125">
        <f t="shared" si="61"/>
        <v>1333.58</v>
      </c>
      <c r="M144" s="125">
        <f t="shared" si="62"/>
        <v>126.78</v>
      </c>
      <c r="N144" s="269">
        <f t="shared" si="63"/>
        <v>1206.8</v>
      </c>
      <c r="O144" s="125">
        <f t="shared" si="64"/>
        <v>59647.920000000056</v>
      </c>
      <c r="P144" s="118">
        <f t="shared" si="55"/>
        <v>1985.58</v>
      </c>
      <c r="Q144" s="109">
        <f t="shared" si="56"/>
        <v>1230.4679139527616</v>
      </c>
      <c r="R144" s="95">
        <f t="shared" si="65"/>
        <v>39316.065881924907</v>
      </c>
      <c r="S144" s="172">
        <f t="shared" si="57"/>
        <v>-1985.58</v>
      </c>
      <c r="T144" s="53"/>
      <c r="U144" s="162">
        <f t="shared" si="71"/>
        <v>133</v>
      </c>
      <c r="V144" s="124">
        <f t="shared" si="72"/>
        <v>1383.58</v>
      </c>
      <c r="W144" s="125">
        <f t="shared" si="73"/>
        <v>50</v>
      </c>
      <c r="X144" s="125">
        <f t="shared" si="74"/>
        <v>1333.58</v>
      </c>
      <c r="Y144" s="258">
        <f t="shared" si="66"/>
        <v>126.78</v>
      </c>
      <c r="Z144" s="269">
        <f t="shared" si="75"/>
        <v>1206.8</v>
      </c>
      <c r="AA144" s="125">
        <f t="shared" si="76"/>
        <v>59647.920000000056</v>
      </c>
      <c r="AB144" s="118">
        <f t="shared" si="67"/>
        <v>1985.58</v>
      </c>
      <c r="AC144" s="109">
        <f t="shared" si="77"/>
        <v>1235.3617701033616</v>
      </c>
      <c r="AD144" s="95">
        <f t="shared" si="68"/>
        <v>39499.089986058782</v>
      </c>
      <c r="AE144" s="172">
        <f t="shared" si="58"/>
        <v>-1985.58</v>
      </c>
      <c r="AS144" s="53"/>
      <c r="BT144" s="96"/>
      <c r="BU144" s="96"/>
      <c r="BV144" s="96"/>
      <c r="BW144" s="96"/>
    </row>
    <row r="145" spans="1:75" ht="15.6" customHeight="1" x14ac:dyDescent="0.3">
      <c r="A145" s="282">
        <v>134</v>
      </c>
      <c r="B145" s="119" t="str">
        <f t="shared" si="69"/>
        <v/>
      </c>
      <c r="C145" s="120"/>
      <c r="D145" s="82">
        <v>134</v>
      </c>
      <c r="E145" s="121">
        <f t="shared" si="70"/>
        <v>46741</v>
      </c>
      <c r="F145" s="1"/>
      <c r="G145" s="4">
        <f t="shared" si="78"/>
        <v>1057.3699999999999</v>
      </c>
      <c r="H145" s="102">
        <f t="shared" si="53"/>
        <v>58438.610000000059</v>
      </c>
      <c r="I145" s="162">
        <f t="shared" si="54"/>
        <v>134</v>
      </c>
      <c r="J145" s="124">
        <f t="shared" si="59"/>
        <v>1383.58</v>
      </c>
      <c r="K145" s="125">
        <f t="shared" si="60"/>
        <v>50</v>
      </c>
      <c r="L145" s="125">
        <f t="shared" si="61"/>
        <v>1333.58</v>
      </c>
      <c r="M145" s="125">
        <f t="shared" si="62"/>
        <v>124.27</v>
      </c>
      <c r="N145" s="269">
        <f t="shared" si="63"/>
        <v>1209.31</v>
      </c>
      <c r="O145" s="125">
        <f t="shared" si="64"/>
        <v>58438.610000000059</v>
      </c>
      <c r="P145" s="118">
        <f t="shared" si="55"/>
        <v>1385.58</v>
      </c>
      <c r="Q145" s="109">
        <f t="shared" si="56"/>
        <v>855.5629614754813</v>
      </c>
      <c r="R145" s="95">
        <f t="shared" si="65"/>
        <v>38085.597967972149</v>
      </c>
      <c r="S145" s="172">
        <f t="shared" si="57"/>
        <v>-1385.58</v>
      </c>
      <c r="T145" s="53"/>
      <c r="U145" s="162">
        <f t="shared" si="71"/>
        <v>134</v>
      </c>
      <c r="V145" s="124">
        <f t="shared" si="72"/>
        <v>1383.58</v>
      </c>
      <c r="W145" s="125">
        <f t="shared" si="73"/>
        <v>50</v>
      </c>
      <c r="X145" s="125">
        <f t="shared" si="74"/>
        <v>1333.58</v>
      </c>
      <c r="Y145" s="258">
        <f t="shared" si="66"/>
        <v>124.27</v>
      </c>
      <c r="Z145" s="269">
        <f t="shared" si="75"/>
        <v>1209.31</v>
      </c>
      <c r="AA145" s="125">
        <f t="shared" si="76"/>
        <v>58438.610000000059</v>
      </c>
      <c r="AB145" s="118">
        <f t="shared" si="67"/>
        <v>1385.58</v>
      </c>
      <c r="AC145" s="109">
        <f t="shared" si="77"/>
        <v>858.99136966381604</v>
      </c>
      <c r="AD145" s="95">
        <f t="shared" si="68"/>
        <v>38263.728215955423</v>
      </c>
      <c r="AE145" s="172">
        <f t="shared" si="58"/>
        <v>-1385.58</v>
      </c>
      <c r="AS145" s="53"/>
      <c r="BT145" s="96"/>
      <c r="BU145" s="96"/>
      <c r="BV145" s="96"/>
      <c r="BW145" s="96"/>
    </row>
    <row r="146" spans="1:75" ht="15.6" customHeight="1" x14ac:dyDescent="0.3">
      <c r="A146" s="282">
        <v>135</v>
      </c>
      <c r="B146" s="119" t="str">
        <f t="shared" si="69"/>
        <v/>
      </c>
      <c r="C146" s="120"/>
      <c r="D146" s="82">
        <v>135</v>
      </c>
      <c r="E146" s="121">
        <f t="shared" si="70"/>
        <v>46772</v>
      </c>
      <c r="F146" s="1"/>
      <c r="G146" s="4">
        <f t="shared" si="78"/>
        <v>1058.3699999999999</v>
      </c>
      <c r="H146" s="102">
        <f t="shared" si="53"/>
        <v>57226.780000000057</v>
      </c>
      <c r="I146" s="162">
        <f t="shared" si="54"/>
        <v>135</v>
      </c>
      <c r="J146" s="124">
        <f t="shared" si="59"/>
        <v>1383.58</v>
      </c>
      <c r="K146" s="125">
        <f t="shared" si="60"/>
        <v>50</v>
      </c>
      <c r="L146" s="125">
        <f t="shared" si="61"/>
        <v>1333.58</v>
      </c>
      <c r="M146" s="125">
        <f t="shared" si="62"/>
        <v>121.75</v>
      </c>
      <c r="N146" s="269">
        <f t="shared" si="63"/>
        <v>1211.83</v>
      </c>
      <c r="O146" s="125">
        <f t="shared" si="64"/>
        <v>57226.780000000057</v>
      </c>
      <c r="P146" s="118">
        <f t="shared" si="55"/>
        <v>1385.58</v>
      </c>
      <c r="Q146" s="109">
        <f t="shared" si="56"/>
        <v>852.49028905601278</v>
      </c>
      <c r="R146" s="95">
        <f t="shared" si="65"/>
        <v>37230.03500649667</v>
      </c>
      <c r="S146" s="172">
        <f t="shared" si="57"/>
        <v>-1385.58</v>
      </c>
      <c r="T146" s="53"/>
      <c r="U146" s="162">
        <f t="shared" si="71"/>
        <v>135</v>
      </c>
      <c r="V146" s="124">
        <f t="shared" si="72"/>
        <v>1383.58</v>
      </c>
      <c r="W146" s="125">
        <f t="shared" si="73"/>
        <v>50</v>
      </c>
      <c r="X146" s="125">
        <f t="shared" si="74"/>
        <v>1333.58</v>
      </c>
      <c r="Y146" s="258">
        <f t="shared" si="66"/>
        <v>121.75</v>
      </c>
      <c r="Z146" s="269">
        <f t="shared" si="75"/>
        <v>1211.83</v>
      </c>
      <c r="AA146" s="125">
        <f t="shared" si="76"/>
        <v>57226.780000000057</v>
      </c>
      <c r="AB146" s="118">
        <f t="shared" si="67"/>
        <v>1385.58</v>
      </c>
      <c r="AC146" s="109">
        <f t="shared" si="77"/>
        <v>855.9319290852377</v>
      </c>
      <c r="AD146" s="95">
        <f t="shared" si="68"/>
        <v>37404.736846291606</v>
      </c>
      <c r="AE146" s="172">
        <f t="shared" si="58"/>
        <v>-1385.58</v>
      </c>
      <c r="AS146" s="53"/>
      <c r="BT146" s="96"/>
      <c r="BU146" s="96"/>
      <c r="BV146" s="96"/>
      <c r="BW146" s="96"/>
    </row>
    <row r="147" spans="1:75" ht="15.6" customHeight="1" x14ac:dyDescent="0.3">
      <c r="A147" s="282">
        <v>136</v>
      </c>
      <c r="B147" s="119" t="str">
        <f t="shared" si="69"/>
        <v/>
      </c>
      <c r="C147" s="120"/>
      <c r="D147" s="82">
        <v>136</v>
      </c>
      <c r="E147" s="121">
        <f t="shared" si="70"/>
        <v>46803</v>
      </c>
      <c r="F147" s="1"/>
      <c r="G147" s="4">
        <f t="shared" si="78"/>
        <v>1059.3699999999999</v>
      </c>
      <c r="H147" s="102">
        <f t="shared" si="53"/>
        <v>56012.420000000056</v>
      </c>
      <c r="I147" s="162">
        <f t="shared" si="54"/>
        <v>136</v>
      </c>
      <c r="J147" s="124">
        <f t="shared" si="59"/>
        <v>1383.58</v>
      </c>
      <c r="K147" s="125">
        <f t="shared" si="60"/>
        <v>50</v>
      </c>
      <c r="L147" s="125">
        <f t="shared" si="61"/>
        <v>1333.58</v>
      </c>
      <c r="M147" s="125">
        <f t="shared" si="62"/>
        <v>119.22</v>
      </c>
      <c r="N147" s="269">
        <f t="shared" si="63"/>
        <v>1214.3599999999999</v>
      </c>
      <c r="O147" s="125">
        <f t="shared" si="64"/>
        <v>56012.420000000056</v>
      </c>
      <c r="P147" s="118">
        <f t="shared" si="55"/>
        <v>1385.58</v>
      </c>
      <c r="Q147" s="109">
        <f t="shared" si="56"/>
        <v>849.4286518451994</v>
      </c>
      <c r="R147" s="95">
        <f t="shared" si="65"/>
        <v>36377.544717440658</v>
      </c>
      <c r="S147" s="172">
        <f t="shared" si="57"/>
        <v>-1385.58</v>
      </c>
      <c r="T147" s="53"/>
      <c r="U147" s="162">
        <f t="shared" si="71"/>
        <v>136</v>
      </c>
      <c r="V147" s="124">
        <f t="shared" si="72"/>
        <v>1383.58</v>
      </c>
      <c r="W147" s="125">
        <f t="shared" si="73"/>
        <v>50</v>
      </c>
      <c r="X147" s="125">
        <f t="shared" si="74"/>
        <v>1333.58</v>
      </c>
      <c r="Y147" s="258">
        <f t="shared" si="66"/>
        <v>119.22</v>
      </c>
      <c r="Z147" s="269">
        <f t="shared" si="75"/>
        <v>1214.3599999999999</v>
      </c>
      <c r="AA147" s="125">
        <f t="shared" si="76"/>
        <v>56012.420000000056</v>
      </c>
      <c r="AB147" s="118">
        <f t="shared" si="67"/>
        <v>1385.58</v>
      </c>
      <c r="AC147" s="109">
        <f t="shared" si="77"/>
        <v>852.88338521294122</v>
      </c>
      <c r="AD147" s="95">
        <f t="shared" si="68"/>
        <v>36548.804917206369</v>
      </c>
      <c r="AE147" s="172">
        <f t="shared" si="58"/>
        <v>-1385.58</v>
      </c>
      <c r="AS147" s="53"/>
      <c r="BT147" s="96"/>
      <c r="BU147" s="96"/>
      <c r="BV147" s="96"/>
      <c r="BW147" s="96"/>
    </row>
    <row r="148" spans="1:75" ht="15.6" customHeight="1" x14ac:dyDescent="0.3">
      <c r="A148" s="282">
        <v>137</v>
      </c>
      <c r="B148" s="119" t="str">
        <f t="shared" si="69"/>
        <v/>
      </c>
      <c r="C148" s="120"/>
      <c r="D148" s="82">
        <v>137</v>
      </c>
      <c r="E148" s="121">
        <f t="shared" si="70"/>
        <v>46832</v>
      </c>
      <c r="F148" s="1"/>
      <c r="G148" s="4">
        <f t="shared" si="78"/>
        <v>1060.3699999999999</v>
      </c>
      <c r="H148" s="102">
        <f t="shared" si="53"/>
        <v>54795.530000000057</v>
      </c>
      <c r="I148" s="162">
        <f t="shared" si="54"/>
        <v>137</v>
      </c>
      <c r="J148" s="124">
        <f t="shared" si="59"/>
        <v>1383.58</v>
      </c>
      <c r="K148" s="125">
        <f t="shared" si="60"/>
        <v>50</v>
      </c>
      <c r="L148" s="125">
        <f t="shared" si="61"/>
        <v>1333.58</v>
      </c>
      <c r="M148" s="125">
        <f t="shared" si="62"/>
        <v>116.69</v>
      </c>
      <c r="N148" s="269">
        <f t="shared" si="63"/>
        <v>1216.8899999999999</v>
      </c>
      <c r="O148" s="125">
        <f t="shared" si="64"/>
        <v>54795.530000000057</v>
      </c>
      <c r="P148" s="118">
        <f t="shared" si="55"/>
        <v>1385.58</v>
      </c>
      <c r="Q148" s="109">
        <f t="shared" si="56"/>
        <v>846.37801021114615</v>
      </c>
      <c r="R148" s="95">
        <f t="shared" si="65"/>
        <v>35528.116065595459</v>
      </c>
      <c r="S148" s="172">
        <f t="shared" si="57"/>
        <v>-1385.58</v>
      </c>
      <c r="T148" s="53"/>
      <c r="U148" s="162">
        <f t="shared" si="71"/>
        <v>137</v>
      </c>
      <c r="V148" s="124">
        <f t="shared" si="72"/>
        <v>1383.58</v>
      </c>
      <c r="W148" s="125">
        <f t="shared" si="73"/>
        <v>50</v>
      </c>
      <c r="X148" s="125">
        <f t="shared" si="74"/>
        <v>1333.58</v>
      </c>
      <c r="Y148" s="258">
        <f t="shared" si="66"/>
        <v>116.69</v>
      </c>
      <c r="Z148" s="269">
        <f t="shared" si="75"/>
        <v>1216.8899999999999</v>
      </c>
      <c r="AA148" s="125">
        <f t="shared" si="76"/>
        <v>54795.530000000057</v>
      </c>
      <c r="AB148" s="118">
        <f t="shared" si="67"/>
        <v>1385.58</v>
      </c>
      <c r="AC148" s="109">
        <f t="shared" si="77"/>
        <v>849.84569923649542</v>
      </c>
      <c r="AD148" s="95">
        <f t="shared" si="68"/>
        <v>35695.92153199343</v>
      </c>
      <c r="AE148" s="172">
        <f t="shared" si="58"/>
        <v>-1385.58</v>
      </c>
      <c r="AS148" s="53"/>
      <c r="BT148" s="96"/>
      <c r="BU148" s="96"/>
      <c r="BV148" s="96"/>
      <c r="BW148" s="96"/>
    </row>
    <row r="149" spans="1:75" ht="15.6" customHeight="1" x14ac:dyDescent="0.3">
      <c r="A149" s="282">
        <v>138</v>
      </c>
      <c r="B149" s="119" t="str">
        <f t="shared" si="69"/>
        <v/>
      </c>
      <c r="C149" s="120"/>
      <c r="D149" s="82">
        <v>138</v>
      </c>
      <c r="E149" s="121">
        <f t="shared" si="70"/>
        <v>46863</v>
      </c>
      <c r="F149" s="1"/>
      <c r="G149" s="4">
        <f t="shared" si="78"/>
        <v>1061.3699999999999</v>
      </c>
      <c r="H149" s="102">
        <f t="shared" si="53"/>
        <v>53576.110000000059</v>
      </c>
      <c r="I149" s="162">
        <f t="shared" si="54"/>
        <v>138</v>
      </c>
      <c r="J149" s="124">
        <f t="shared" si="59"/>
        <v>1383.58</v>
      </c>
      <c r="K149" s="125">
        <f t="shared" si="60"/>
        <v>50</v>
      </c>
      <c r="L149" s="125">
        <f t="shared" si="61"/>
        <v>1333.58</v>
      </c>
      <c r="M149" s="125">
        <f t="shared" si="62"/>
        <v>114.16</v>
      </c>
      <c r="N149" s="269">
        <f t="shared" si="63"/>
        <v>1219.4199999999998</v>
      </c>
      <c r="O149" s="125">
        <f t="shared" si="64"/>
        <v>53576.110000000059</v>
      </c>
      <c r="P149" s="118">
        <f t="shared" si="55"/>
        <v>1385.58</v>
      </c>
      <c r="Q149" s="109">
        <f t="shared" si="56"/>
        <v>843.3383246642926</v>
      </c>
      <c r="R149" s="95">
        <f t="shared" si="65"/>
        <v>34681.73805538431</v>
      </c>
      <c r="S149" s="172">
        <f t="shared" si="57"/>
        <v>-1385.58</v>
      </c>
      <c r="T149" s="53"/>
      <c r="U149" s="162">
        <f t="shared" si="71"/>
        <v>138</v>
      </c>
      <c r="V149" s="124">
        <f t="shared" si="72"/>
        <v>1383.58</v>
      </c>
      <c r="W149" s="125">
        <f t="shared" si="73"/>
        <v>50</v>
      </c>
      <c r="X149" s="125">
        <f t="shared" si="74"/>
        <v>1333.58</v>
      </c>
      <c r="Y149" s="258">
        <f t="shared" si="66"/>
        <v>114.16</v>
      </c>
      <c r="Z149" s="269">
        <f t="shared" si="75"/>
        <v>1219.4199999999998</v>
      </c>
      <c r="AA149" s="125">
        <f t="shared" si="76"/>
        <v>53576.110000000059</v>
      </c>
      <c r="AB149" s="118">
        <f t="shared" si="67"/>
        <v>1385.58</v>
      </c>
      <c r="AC149" s="109">
        <f t="shared" si="77"/>
        <v>846.81883248369911</v>
      </c>
      <c r="AD149" s="95">
        <f t="shared" si="68"/>
        <v>34846.075832756935</v>
      </c>
      <c r="AE149" s="172">
        <f t="shared" si="58"/>
        <v>-1385.58</v>
      </c>
      <c r="AS149" s="53"/>
      <c r="BT149" s="96"/>
      <c r="BU149" s="96"/>
      <c r="BV149" s="96"/>
      <c r="BW149" s="96"/>
    </row>
    <row r="150" spans="1:75" ht="15.6" customHeight="1" x14ac:dyDescent="0.3">
      <c r="A150" s="282">
        <v>139</v>
      </c>
      <c r="B150" s="119" t="str">
        <f t="shared" si="69"/>
        <v/>
      </c>
      <c r="C150" s="120"/>
      <c r="D150" s="82">
        <v>139</v>
      </c>
      <c r="E150" s="121">
        <f t="shared" si="70"/>
        <v>46893</v>
      </c>
      <c r="F150" s="1"/>
      <c r="G150" s="4">
        <f t="shared" si="78"/>
        <v>1062.3699999999999</v>
      </c>
      <c r="H150" s="102">
        <f t="shared" si="53"/>
        <v>52354.15000000006</v>
      </c>
      <c r="I150" s="162">
        <f t="shared" si="54"/>
        <v>139</v>
      </c>
      <c r="J150" s="124">
        <f t="shared" si="59"/>
        <v>1383.58</v>
      </c>
      <c r="K150" s="125">
        <f t="shared" si="60"/>
        <v>50</v>
      </c>
      <c r="L150" s="125">
        <f t="shared" si="61"/>
        <v>1333.58</v>
      </c>
      <c r="M150" s="125">
        <f t="shared" si="62"/>
        <v>111.62</v>
      </c>
      <c r="N150" s="269">
        <f t="shared" si="63"/>
        <v>1221.96</v>
      </c>
      <c r="O150" s="125">
        <f t="shared" si="64"/>
        <v>52354.15000000006</v>
      </c>
      <c r="P150" s="118">
        <f t="shared" si="55"/>
        <v>1385.58</v>
      </c>
      <c r="Q150" s="109">
        <f t="shared" si="56"/>
        <v>840.30955585690072</v>
      </c>
      <c r="R150" s="95">
        <f t="shared" si="65"/>
        <v>33838.399730720019</v>
      </c>
      <c r="S150" s="172">
        <f t="shared" si="57"/>
        <v>-1385.58</v>
      </c>
      <c r="T150" s="53"/>
      <c r="U150" s="162">
        <f t="shared" si="71"/>
        <v>139</v>
      </c>
      <c r="V150" s="124">
        <f t="shared" si="72"/>
        <v>1383.58</v>
      </c>
      <c r="W150" s="125">
        <f t="shared" si="73"/>
        <v>50</v>
      </c>
      <c r="X150" s="125">
        <f t="shared" si="74"/>
        <v>1333.58</v>
      </c>
      <c r="Y150" s="258">
        <f t="shared" si="66"/>
        <v>111.62</v>
      </c>
      <c r="Z150" s="269">
        <f t="shared" si="75"/>
        <v>1221.96</v>
      </c>
      <c r="AA150" s="125">
        <f t="shared" si="76"/>
        <v>52354.15000000006</v>
      </c>
      <c r="AB150" s="118">
        <f t="shared" si="67"/>
        <v>1385.58</v>
      </c>
      <c r="AC150" s="109">
        <f t="shared" si="77"/>
        <v>843.80274642008828</v>
      </c>
      <c r="AD150" s="95">
        <f t="shared" si="68"/>
        <v>33999.257000273239</v>
      </c>
      <c r="AE150" s="172">
        <f t="shared" si="58"/>
        <v>-1385.58</v>
      </c>
      <c r="AS150" s="53"/>
      <c r="BT150" s="96"/>
      <c r="BU150" s="96"/>
      <c r="BV150" s="96"/>
      <c r="BW150" s="96"/>
    </row>
    <row r="151" spans="1:75" ht="15.6" customHeight="1" x14ac:dyDescent="0.3">
      <c r="A151" s="282">
        <v>140</v>
      </c>
      <c r="B151" s="119" t="str">
        <f t="shared" si="69"/>
        <v/>
      </c>
      <c r="C151" s="120"/>
      <c r="D151" s="82">
        <v>140</v>
      </c>
      <c r="E151" s="121">
        <f t="shared" si="70"/>
        <v>46924</v>
      </c>
      <c r="F151" s="1"/>
      <c r="G151" s="4">
        <f t="shared" si="78"/>
        <v>1063.3699999999999</v>
      </c>
      <c r="H151" s="102">
        <f t="shared" si="53"/>
        <v>51129.640000000058</v>
      </c>
      <c r="I151" s="162">
        <f t="shared" si="54"/>
        <v>140</v>
      </c>
      <c r="J151" s="124">
        <f t="shared" si="59"/>
        <v>1383.58</v>
      </c>
      <c r="K151" s="125">
        <f t="shared" si="60"/>
        <v>50</v>
      </c>
      <c r="L151" s="125">
        <f t="shared" si="61"/>
        <v>1333.58</v>
      </c>
      <c r="M151" s="125">
        <f t="shared" si="62"/>
        <v>109.07</v>
      </c>
      <c r="N151" s="269">
        <f t="shared" si="63"/>
        <v>1224.51</v>
      </c>
      <c r="O151" s="125">
        <f t="shared" si="64"/>
        <v>51129.640000000058</v>
      </c>
      <c r="P151" s="118">
        <f t="shared" si="55"/>
        <v>1385.58</v>
      </c>
      <c r="Q151" s="109">
        <f t="shared" si="56"/>
        <v>837.2916645825469</v>
      </c>
      <c r="R151" s="95">
        <f t="shared" si="65"/>
        <v>32998.090174863115</v>
      </c>
      <c r="S151" s="172">
        <f t="shared" si="57"/>
        <v>-1385.58</v>
      </c>
      <c r="T151" s="53"/>
      <c r="U151" s="162">
        <f t="shared" si="71"/>
        <v>140</v>
      </c>
      <c r="V151" s="124">
        <f t="shared" si="72"/>
        <v>1383.58</v>
      </c>
      <c r="W151" s="125">
        <f t="shared" si="73"/>
        <v>50</v>
      </c>
      <c r="X151" s="125">
        <f t="shared" si="74"/>
        <v>1333.58</v>
      </c>
      <c r="Y151" s="258">
        <f t="shared" si="66"/>
        <v>109.07</v>
      </c>
      <c r="Z151" s="269">
        <f t="shared" si="75"/>
        <v>1224.51</v>
      </c>
      <c r="AA151" s="125">
        <f t="shared" si="76"/>
        <v>51129.640000000058</v>
      </c>
      <c r="AB151" s="118">
        <f t="shared" si="67"/>
        <v>1385.58</v>
      </c>
      <c r="AC151" s="109">
        <f t="shared" si="77"/>
        <v>840.79740264844622</v>
      </c>
      <c r="AD151" s="95">
        <f t="shared" si="68"/>
        <v>33155.454253853153</v>
      </c>
      <c r="AE151" s="172">
        <f t="shared" si="58"/>
        <v>-1385.58</v>
      </c>
      <c r="AS151" s="53"/>
      <c r="BT151" s="96"/>
      <c r="BU151" s="96"/>
      <c r="BV151" s="96"/>
      <c r="BW151" s="96"/>
    </row>
    <row r="152" spans="1:75" ht="15.6" customHeight="1" x14ac:dyDescent="0.3">
      <c r="A152" s="282">
        <v>141</v>
      </c>
      <c r="B152" s="119" t="str">
        <f t="shared" si="69"/>
        <v/>
      </c>
      <c r="C152" s="120"/>
      <c r="D152" s="82">
        <v>141</v>
      </c>
      <c r="E152" s="121">
        <f t="shared" si="70"/>
        <v>46954</v>
      </c>
      <c r="F152" s="1"/>
      <c r="G152" s="4">
        <f t="shared" si="78"/>
        <v>1064.3699999999999</v>
      </c>
      <c r="H152" s="102">
        <f t="shared" si="53"/>
        <v>49902.58000000006</v>
      </c>
      <c r="I152" s="162">
        <f t="shared" si="54"/>
        <v>141</v>
      </c>
      <c r="J152" s="124">
        <f t="shared" si="59"/>
        <v>1383.58</v>
      </c>
      <c r="K152" s="125">
        <f t="shared" si="60"/>
        <v>50</v>
      </c>
      <c r="L152" s="125">
        <f t="shared" si="61"/>
        <v>1333.58</v>
      </c>
      <c r="M152" s="125">
        <f t="shared" si="62"/>
        <v>106.52</v>
      </c>
      <c r="N152" s="269">
        <f t="shared" si="63"/>
        <v>1227.06</v>
      </c>
      <c r="O152" s="125">
        <f t="shared" si="64"/>
        <v>49902.58000000006</v>
      </c>
      <c r="P152" s="118">
        <f t="shared" si="55"/>
        <v>1385.58</v>
      </c>
      <c r="Q152" s="109">
        <f t="shared" si="56"/>
        <v>834.28461177561303</v>
      </c>
      <c r="R152" s="95">
        <f t="shared" si="65"/>
        <v>32160.798510280565</v>
      </c>
      <c r="S152" s="172">
        <f t="shared" si="57"/>
        <v>-1385.58</v>
      </c>
      <c r="T152" s="53"/>
      <c r="U152" s="162">
        <f t="shared" si="71"/>
        <v>141</v>
      </c>
      <c r="V152" s="124">
        <f t="shared" si="72"/>
        <v>1383.58</v>
      </c>
      <c r="W152" s="125">
        <f t="shared" si="73"/>
        <v>50</v>
      </c>
      <c r="X152" s="125">
        <f t="shared" si="74"/>
        <v>1333.58</v>
      </c>
      <c r="Y152" s="258">
        <f t="shared" si="66"/>
        <v>106.52</v>
      </c>
      <c r="Z152" s="269">
        <f t="shared" si="75"/>
        <v>1227.06</v>
      </c>
      <c r="AA152" s="125">
        <f t="shared" si="76"/>
        <v>49902.58000000006</v>
      </c>
      <c r="AB152" s="118">
        <f t="shared" si="67"/>
        <v>1385.58</v>
      </c>
      <c r="AC152" s="109">
        <f t="shared" si="77"/>
        <v>837.80276290831398</v>
      </c>
      <c r="AD152" s="95">
        <f t="shared" si="68"/>
        <v>32314.656851204709</v>
      </c>
      <c r="AE152" s="172">
        <f t="shared" si="58"/>
        <v>-1385.58</v>
      </c>
      <c r="AS152" s="53"/>
      <c r="BT152" s="96"/>
      <c r="BU152" s="96"/>
      <c r="BV152" s="96"/>
      <c r="BW152" s="96"/>
    </row>
    <row r="153" spans="1:75" ht="15.6" customHeight="1" x14ac:dyDescent="0.3">
      <c r="A153" s="282">
        <v>142</v>
      </c>
      <c r="B153" s="119" t="str">
        <f t="shared" si="69"/>
        <v/>
      </c>
      <c r="C153" s="120"/>
      <c r="D153" s="82">
        <v>142</v>
      </c>
      <c r="E153" s="121">
        <f t="shared" si="70"/>
        <v>46985</v>
      </c>
      <c r="F153" s="1"/>
      <c r="G153" s="4">
        <f t="shared" si="78"/>
        <v>1065.3699999999999</v>
      </c>
      <c r="H153" s="102">
        <f t="shared" si="53"/>
        <v>48672.960000000057</v>
      </c>
      <c r="I153" s="162">
        <f t="shared" si="54"/>
        <v>142</v>
      </c>
      <c r="J153" s="124">
        <f t="shared" si="59"/>
        <v>1383.58</v>
      </c>
      <c r="K153" s="125">
        <f t="shared" si="60"/>
        <v>50</v>
      </c>
      <c r="L153" s="125">
        <f t="shared" si="61"/>
        <v>1333.58</v>
      </c>
      <c r="M153" s="125">
        <f t="shared" si="62"/>
        <v>103.96</v>
      </c>
      <c r="N153" s="269">
        <f t="shared" si="63"/>
        <v>1229.6199999999999</v>
      </c>
      <c r="O153" s="125">
        <f t="shared" si="64"/>
        <v>48672.960000000057</v>
      </c>
      <c r="P153" s="118">
        <f t="shared" si="55"/>
        <v>1385.58</v>
      </c>
      <c r="Q153" s="109">
        <f t="shared" si="56"/>
        <v>831.28835851078134</v>
      </c>
      <c r="R153" s="95">
        <f t="shared" si="65"/>
        <v>31326.513898504953</v>
      </c>
      <c r="S153" s="172">
        <f t="shared" si="57"/>
        <v>-1385.58</v>
      </c>
      <c r="T153" s="53"/>
      <c r="U153" s="162">
        <f t="shared" si="71"/>
        <v>142</v>
      </c>
      <c r="V153" s="124">
        <f t="shared" si="72"/>
        <v>1383.58</v>
      </c>
      <c r="W153" s="125">
        <f t="shared" si="73"/>
        <v>50</v>
      </c>
      <c r="X153" s="125">
        <f t="shared" si="74"/>
        <v>1333.58</v>
      </c>
      <c r="Y153" s="258">
        <f t="shared" si="66"/>
        <v>103.96</v>
      </c>
      <c r="Z153" s="269">
        <f t="shared" si="75"/>
        <v>1229.6199999999999</v>
      </c>
      <c r="AA153" s="125">
        <f t="shared" si="76"/>
        <v>48672.960000000057</v>
      </c>
      <c r="AB153" s="118">
        <f t="shared" si="67"/>
        <v>1385.58</v>
      </c>
      <c r="AC153" s="109">
        <f t="shared" si="77"/>
        <v>834.81878907550356</v>
      </c>
      <c r="AD153" s="95">
        <f t="shared" si="68"/>
        <v>31476.854088296393</v>
      </c>
      <c r="AE153" s="172">
        <f t="shared" si="58"/>
        <v>-1385.58</v>
      </c>
      <c r="AS153" s="53"/>
      <c r="BT153" s="96"/>
      <c r="BU153" s="96"/>
      <c r="BV153" s="96"/>
      <c r="BW153" s="96"/>
    </row>
    <row r="154" spans="1:75" ht="15.6" customHeight="1" x14ac:dyDescent="0.3">
      <c r="A154" s="282">
        <v>143</v>
      </c>
      <c r="B154" s="119" t="str">
        <f t="shared" si="69"/>
        <v/>
      </c>
      <c r="C154" s="120"/>
      <c r="D154" s="82">
        <v>143</v>
      </c>
      <c r="E154" s="121">
        <f t="shared" si="70"/>
        <v>47016</v>
      </c>
      <c r="F154" s="1"/>
      <c r="G154" s="4">
        <f t="shared" si="78"/>
        <v>1066.3699999999999</v>
      </c>
      <c r="H154" s="102">
        <f t="shared" si="53"/>
        <v>47440.780000000057</v>
      </c>
      <c r="I154" s="162">
        <f t="shared" si="54"/>
        <v>143</v>
      </c>
      <c r="J154" s="124">
        <f t="shared" si="59"/>
        <v>1383.58</v>
      </c>
      <c r="K154" s="125">
        <f t="shared" si="60"/>
        <v>50</v>
      </c>
      <c r="L154" s="125">
        <f t="shared" si="61"/>
        <v>1333.58</v>
      </c>
      <c r="M154" s="125">
        <f t="shared" si="62"/>
        <v>101.4</v>
      </c>
      <c r="N154" s="269">
        <f t="shared" si="63"/>
        <v>1232.1799999999998</v>
      </c>
      <c r="O154" s="125">
        <f t="shared" si="64"/>
        <v>47440.780000000057</v>
      </c>
      <c r="P154" s="118">
        <f t="shared" si="55"/>
        <v>1385.58</v>
      </c>
      <c r="Q154" s="109">
        <f t="shared" si="56"/>
        <v>828.30286600253146</v>
      </c>
      <c r="R154" s="95">
        <f t="shared" si="65"/>
        <v>30495.225539994171</v>
      </c>
      <c r="S154" s="172">
        <f t="shared" si="57"/>
        <v>-1385.58</v>
      </c>
      <c r="T154" s="53"/>
      <c r="U154" s="162">
        <f t="shared" si="71"/>
        <v>143</v>
      </c>
      <c r="V154" s="124">
        <f t="shared" si="72"/>
        <v>1383.58</v>
      </c>
      <c r="W154" s="125">
        <f t="shared" si="73"/>
        <v>50</v>
      </c>
      <c r="X154" s="125">
        <f t="shared" si="74"/>
        <v>1333.58</v>
      </c>
      <c r="Y154" s="258">
        <f t="shared" si="66"/>
        <v>101.4</v>
      </c>
      <c r="Z154" s="269">
        <f t="shared" si="75"/>
        <v>1232.1799999999998</v>
      </c>
      <c r="AA154" s="125">
        <f t="shared" si="76"/>
        <v>47440.780000000057</v>
      </c>
      <c r="AB154" s="118">
        <f t="shared" si="67"/>
        <v>1385.58</v>
      </c>
      <c r="AC154" s="109">
        <f t="shared" si="77"/>
        <v>831.84544316161316</v>
      </c>
      <c r="AD154" s="95">
        <f t="shared" si="68"/>
        <v>30642.03529922089</v>
      </c>
      <c r="AE154" s="172">
        <f t="shared" si="58"/>
        <v>-1385.58</v>
      </c>
      <c r="AS154" s="53"/>
      <c r="BT154" s="96"/>
      <c r="BU154" s="96"/>
      <c r="BV154" s="96"/>
      <c r="BW154" s="96"/>
    </row>
    <row r="155" spans="1:75" ht="15.6" customHeight="1" x14ac:dyDescent="0.3">
      <c r="A155" s="282">
        <v>144</v>
      </c>
      <c r="B155" s="119" t="str">
        <f t="shared" si="69"/>
        <v/>
      </c>
      <c r="C155" s="120"/>
      <c r="D155" s="82">
        <v>144</v>
      </c>
      <c r="E155" s="121">
        <f t="shared" si="70"/>
        <v>47046</v>
      </c>
      <c r="F155" s="1"/>
      <c r="G155" s="4">
        <f t="shared" si="78"/>
        <v>1067.3699999999999</v>
      </c>
      <c r="H155" s="102">
        <f t="shared" si="53"/>
        <v>46206.030000000057</v>
      </c>
      <c r="I155" s="162">
        <f t="shared" si="54"/>
        <v>144</v>
      </c>
      <c r="J155" s="124">
        <f t="shared" si="59"/>
        <v>1383.58</v>
      </c>
      <c r="K155" s="125">
        <f t="shared" si="60"/>
        <v>50</v>
      </c>
      <c r="L155" s="125">
        <f t="shared" si="61"/>
        <v>1333.58</v>
      </c>
      <c r="M155" s="125">
        <f t="shared" si="62"/>
        <v>98.83</v>
      </c>
      <c r="N155" s="269">
        <f t="shared" si="63"/>
        <v>1234.75</v>
      </c>
      <c r="O155" s="125">
        <f t="shared" si="64"/>
        <v>46206.030000000057</v>
      </c>
      <c r="P155" s="118">
        <f t="shared" si="55"/>
        <v>1385.58</v>
      </c>
      <c r="Q155" s="109">
        <f t="shared" si="56"/>
        <v>825.32809560463636</v>
      </c>
      <c r="R155" s="95">
        <f t="shared" si="65"/>
        <v>29666.922673991641</v>
      </c>
      <c r="S155" s="172">
        <f t="shared" si="57"/>
        <v>-1385.58</v>
      </c>
      <c r="T155" s="53"/>
      <c r="U155" s="162">
        <f t="shared" si="71"/>
        <v>144</v>
      </c>
      <c r="V155" s="124">
        <f t="shared" si="72"/>
        <v>1383.58</v>
      </c>
      <c r="W155" s="125">
        <f t="shared" si="73"/>
        <v>50</v>
      </c>
      <c r="X155" s="125">
        <f t="shared" si="74"/>
        <v>1333.58</v>
      </c>
      <c r="Y155" s="258">
        <f t="shared" si="66"/>
        <v>98.83</v>
      </c>
      <c r="Z155" s="269">
        <f t="shared" si="75"/>
        <v>1234.75</v>
      </c>
      <c r="AA155" s="125">
        <f t="shared" si="76"/>
        <v>46206.030000000057</v>
      </c>
      <c r="AB155" s="118">
        <f t="shared" si="67"/>
        <v>1385.58</v>
      </c>
      <c r="AC155" s="109">
        <f t="shared" si="77"/>
        <v>828.88268731354151</v>
      </c>
      <c r="AD155" s="95">
        <f t="shared" si="68"/>
        <v>29810.189856059278</v>
      </c>
      <c r="AE155" s="172">
        <f t="shared" si="58"/>
        <v>-1385.58</v>
      </c>
      <c r="AS155" s="53"/>
      <c r="BT155" s="96"/>
      <c r="BU155" s="96"/>
      <c r="BV155" s="96"/>
      <c r="BW155" s="96"/>
    </row>
    <row r="156" spans="1:75" ht="15.6" customHeight="1" x14ac:dyDescent="0.3">
      <c r="A156" s="282">
        <v>145</v>
      </c>
      <c r="B156" s="119" t="str">
        <f t="shared" si="69"/>
        <v/>
      </c>
      <c r="C156" s="120"/>
      <c r="D156" s="82">
        <v>145</v>
      </c>
      <c r="E156" s="121">
        <f t="shared" si="70"/>
        <v>47077</v>
      </c>
      <c r="F156" s="1"/>
      <c r="G156" s="4">
        <f t="shared" si="78"/>
        <v>1068.3699999999999</v>
      </c>
      <c r="H156" s="102">
        <f t="shared" si="53"/>
        <v>44968.710000000057</v>
      </c>
      <c r="I156" s="162">
        <f t="shared" si="54"/>
        <v>145</v>
      </c>
      <c r="J156" s="124">
        <f t="shared" si="59"/>
        <v>1383.58</v>
      </c>
      <c r="K156" s="125">
        <f t="shared" si="60"/>
        <v>50</v>
      </c>
      <c r="L156" s="125">
        <f t="shared" si="61"/>
        <v>1333.58</v>
      </c>
      <c r="M156" s="125">
        <f t="shared" si="62"/>
        <v>96.26</v>
      </c>
      <c r="N156" s="269">
        <f t="shared" si="63"/>
        <v>1237.32</v>
      </c>
      <c r="O156" s="125">
        <f t="shared" si="64"/>
        <v>44968.710000000057</v>
      </c>
      <c r="P156" s="118">
        <f t="shared" si="55"/>
        <v>1985.58</v>
      </c>
      <c r="Q156" s="109">
        <f t="shared" si="56"/>
        <v>1178.473656239476</v>
      </c>
      <c r="R156" s="95">
        <f t="shared" si="65"/>
        <v>28841.594578387005</v>
      </c>
      <c r="S156" s="172">
        <f t="shared" si="57"/>
        <v>-1985.58</v>
      </c>
      <c r="T156" s="53"/>
      <c r="U156" s="162">
        <f t="shared" si="71"/>
        <v>145</v>
      </c>
      <c r="V156" s="124">
        <f t="shared" si="72"/>
        <v>1383.58</v>
      </c>
      <c r="W156" s="125">
        <f t="shared" si="73"/>
        <v>50</v>
      </c>
      <c r="X156" s="125">
        <f t="shared" si="74"/>
        <v>1333.58</v>
      </c>
      <c r="Y156" s="258">
        <f t="shared" si="66"/>
        <v>96.26</v>
      </c>
      <c r="Z156" s="269">
        <f t="shared" si="75"/>
        <v>1237.32</v>
      </c>
      <c r="AA156" s="125">
        <f t="shared" si="76"/>
        <v>44968.710000000057</v>
      </c>
      <c r="AB156" s="118">
        <f t="shared" si="67"/>
        <v>1985.58</v>
      </c>
      <c r="AC156" s="109">
        <f t="shared" si="77"/>
        <v>1183.5845278146599</v>
      </c>
      <c r="AD156" s="95">
        <f t="shared" si="68"/>
        <v>28981.307168745738</v>
      </c>
      <c r="AE156" s="172">
        <f t="shared" si="58"/>
        <v>-1985.58</v>
      </c>
      <c r="AS156" s="53"/>
      <c r="BT156" s="96"/>
      <c r="BU156" s="96"/>
      <c r="BV156" s="96"/>
      <c r="BW156" s="96"/>
    </row>
    <row r="157" spans="1:75" ht="15.6" customHeight="1" x14ac:dyDescent="0.3">
      <c r="A157" s="282">
        <v>146</v>
      </c>
      <c r="B157" s="119" t="str">
        <f t="shared" si="69"/>
        <v/>
      </c>
      <c r="C157" s="120"/>
      <c r="D157" s="82">
        <v>146</v>
      </c>
      <c r="E157" s="121">
        <f t="shared" si="70"/>
        <v>47107</v>
      </c>
      <c r="F157" s="1"/>
      <c r="G157" s="4">
        <f t="shared" si="78"/>
        <v>1069.3699999999999</v>
      </c>
      <c r="H157" s="102">
        <f t="shared" si="53"/>
        <v>43728.810000000056</v>
      </c>
      <c r="I157" s="162">
        <f t="shared" si="54"/>
        <v>146</v>
      </c>
      <c r="J157" s="124">
        <f t="shared" si="59"/>
        <v>1383.58</v>
      </c>
      <c r="K157" s="125">
        <f t="shared" si="60"/>
        <v>50</v>
      </c>
      <c r="L157" s="125">
        <f t="shared" si="61"/>
        <v>1333.58</v>
      </c>
      <c r="M157" s="125">
        <f t="shared" si="62"/>
        <v>93.68</v>
      </c>
      <c r="N157" s="269">
        <f t="shared" si="63"/>
        <v>1239.8999999999999</v>
      </c>
      <c r="O157" s="125">
        <f t="shared" si="64"/>
        <v>43728.810000000056</v>
      </c>
      <c r="P157" s="118">
        <f t="shared" si="55"/>
        <v>1385.58</v>
      </c>
      <c r="Q157" s="109">
        <f t="shared" si="56"/>
        <v>819.4105672484784</v>
      </c>
      <c r="R157" s="95">
        <f t="shared" si="65"/>
        <v>27663.120922147529</v>
      </c>
      <c r="S157" s="172">
        <f t="shared" si="57"/>
        <v>-1385.58</v>
      </c>
      <c r="T157" s="53"/>
      <c r="U157" s="162">
        <f t="shared" si="71"/>
        <v>146</v>
      </c>
      <c r="V157" s="124">
        <f t="shared" si="72"/>
        <v>1383.58</v>
      </c>
      <c r="W157" s="125">
        <f t="shared" si="73"/>
        <v>50</v>
      </c>
      <c r="X157" s="125">
        <f t="shared" si="74"/>
        <v>1333.58</v>
      </c>
      <c r="Y157" s="258">
        <f t="shared" si="66"/>
        <v>93.68</v>
      </c>
      <c r="Z157" s="269">
        <f t="shared" si="75"/>
        <v>1239.8999999999999</v>
      </c>
      <c r="AA157" s="125">
        <f t="shared" si="76"/>
        <v>43728.810000000056</v>
      </c>
      <c r="AB157" s="118">
        <f t="shared" si="67"/>
        <v>1385.58</v>
      </c>
      <c r="AC157" s="109">
        <f t="shared" si="77"/>
        <v>822.98879507607751</v>
      </c>
      <c r="AD157" s="95">
        <f t="shared" si="68"/>
        <v>27797.722640931079</v>
      </c>
      <c r="AE157" s="172">
        <f t="shared" si="58"/>
        <v>-1385.58</v>
      </c>
      <c r="AS157" s="53"/>
      <c r="BT157" s="96"/>
      <c r="BU157" s="96"/>
      <c r="BV157" s="96"/>
      <c r="BW157" s="96"/>
    </row>
    <row r="158" spans="1:75" ht="15.6" customHeight="1" x14ac:dyDescent="0.3">
      <c r="A158" s="282">
        <v>147</v>
      </c>
      <c r="B158" s="119" t="str">
        <f t="shared" si="69"/>
        <v/>
      </c>
      <c r="C158" s="120"/>
      <c r="D158" s="82">
        <v>147</v>
      </c>
      <c r="E158" s="121">
        <f t="shared" si="70"/>
        <v>47138</v>
      </c>
      <c r="F158" s="1"/>
      <c r="G158" s="4">
        <f t="shared" si="78"/>
        <v>1070.3699999999999</v>
      </c>
      <c r="H158" s="102">
        <f t="shared" si="53"/>
        <v>42486.330000000053</v>
      </c>
      <c r="I158" s="162">
        <f t="shared" si="54"/>
        <v>147</v>
      </c>
      <c r="J158" s="124">
        <f t="shared" si="59"/>
        <v>1383.58</v>
      </c>
      <c r="K158" s="125">
        <f t="shared" si="60"/>
        <v>50</v>
      </c>
      <c r="L158" s="125">
        <f t="shared" si="61"/>
        <v>1333.58</v>
      </c>
      <c r="M158" s="125">
        <f t="shared" si="62"/>
        <v>91.1</v>
      </c>
      <c r="N158" s="269">
        <f t="shared" si="63"/>
        <v>1242.48</v>
      </c>
      <c r="O158" s="125">
        <f t="shared" si="64"/>
        <v>42486.330000000053</v>
      </c>
      <c r="P158" s="118">
        <f t="shared" si="55"/>
        <v>1385.58</v>
      </c>
      <c r="Q158" s="109">
        <f t="shared" si="56"/>
        <v>816.4677326897413</v>
      </c>
      <c r="R158" s="95">
        <f t="shared" si="65"/>
        <v>26843.710354899053</v>
      </c>
      <c r="S158" s="172">
        <f t="shared" si="57"/>
        <v>-1385.58</v>
      </c>
      <c r="T158" s="53"/>
      <c r="U158" s="162">
        <f t="shared" si="71"/>
        <v>147</v>
      </c>
      <c r="V158" s="124">
        <f t="shared" si="72"/>
        <v>1383.58</v>
      </c>
      <c r="W158" s="125">
        <f t="shared" si="73"/>
        <v>50</v>
      </c>
      <c r="X158" s="125">
        <f t="shared" si="74"/>
        <v>1333.58</v>
      </c>
      <c r="Y158" s="258">
        <f t="shared" si="66"/>
        <v>91.1</v>
      </c>
      <c r="Z158" s="269">
        <f t="shared" si="75"/>
        <v>1242.48</v>
      </c>
      <c r="AA158" s="125">
        <f t="shared" si="76"/>
        <v>42486.330000000053</v>
      </c>
      <c r="AB158" s="118">
        <f t="shared" si="67"/>
        <v>1385.58</v>
      </c>
      <c r="AC158" s="109">
        <f t="shared" si="77"/>
        <v>820.05758365266536</v>
      </c>
      <c r="AD158" s="95">
        <f t="shared" si="68"/>
        <v>26974.733845855</v>
      </c>
      <c r="AE158" s="172">
        <f t="shared" si="58"/>
        <v>-1385.58</v>
      </c>
      <c r="AS158" s="53"/>
      <c r="BT158" s="96"/>
      <c r="BU158" s="96"/>
      <c r="BV158" s="96"/>
      <c r="BW158" s="96"/>
    </row>
    <row r="159" spans="1:75" ht="15.6" customHeight="1" x14ac:dyDescent="0.3">
      <c r="A159" s="282">
        <v>148</v>
      </c>
      <c r="B159" s="119" t="str">
        <f t="shared" si="69"/>
        <v/>
      </c>
      <c r="C159" s="120"/>
      <c r="D159" s="82">
        <v>148</v>
      </c>
      <c r="E159" s="121">
        <f t="shared" si="70"/>
        <v>47169</v>
      </c>
      <c r="F159" s="1"/>
      <c r="G159" s="4">
        <f t="shared" si="78"/>
        <v>1071.3699999999999</v>
      </c>
      <c r="H159" s="102">
        <f t="shared" si="53"/>
        <v>41241.260000000053</v>
      </c>
      <c r="I159" s="162">
        <f t="shared" si="54"/>
        <v>148</v>
      </c>
      <c r="J159" s="124">
        <f t="shared" si="59"/>
        <v>1383.58</v>
      </c>
      <c r="K159" s="125">
        <f t="shared" si="60"/>
        <v>50</v>
      </c>
      <c r="L159" s="125">
        <f t="shared" si="61"/>
        <v>1333.58</v>
      </c>
      <c r="M159" s="125">
        <f t="shared" si="62"/>
        <v>88.51</v>
      </c>
      <c r="N159" s="269">
        <f t="shared" si="63"/>
        <v>1245.07</v>
      </c>
      <c r="O159" s="125">
        <f t="shared" si="64"/>
        <v>41241.260000000053</v>
      </c>
      <c r="P159" s="118">
        <f t="shared" si="55"/>
        <v>1385.58</v>
      </c>
      <c r="Q159" s="109">
        <f t="shared" si="56"/>
        <v>813.53546703942015</v>
      </c>
      <c r="R159" s="95">
        <f t="shared" si="65"/>
        <v>26027.242622209313</v>
      </c>
      <c r="S159" s="172">
        <f t="shared" si="57"/>
        <v>-1385.58</v>
      </c>
      <c r="T159" s="53"/>
      <c r="U159" s="162">
        <f t="shared" si="71"/>
        <v>148</v>
      </c>
      <c r="V159" s="124">
        <f t="shared" si="72"/>
        <v>1383.58</v>
      </c>
      <c r="W159" s="125">
        <f t="shared" si="73"/>
        <v>50</v>
      </c>
      <c r="X159" s="125">
        <f t="shared" si="74"/>
        <v>1333.58</v>
      </c>
      <c r="Y159" s="258">
        <f t="shared" si="66"/>
        <v>88.51</v>
      </c>
      <c r="Z159" s="269">
        <f t="shared" si="75"/>
        <v>1245.07</v>
      </c>
      <c r="AA159" s="125">
        <f t="shared" si="76"/>
        <v>41241.260000000053</v>
      </c>
      <c r="AB159" s="118">
        <f t="shared" si="67"/>
        <v>1385.58</v>
      </c>
      <c r="AC159" s="109">
        <f t="shared" si="77"/>
        <v>817.13681222607954</v>
      </c>
      <c r="AD159" s="95">
        <f t="shared" si="68"/>
        <v>26154.676262202334</v>
      </c>
      <c r="AE159" s="172">
        <f t="shared" si="58"/>
        <v>-1385.58</v>
      </c>
      <c r="AS159" s="53"/>
      <c r="BT159" s="96"/>
      <c r="BU159" s="96"/>
      <c r="BV159" s="96"/>
      <c r="BW159" s="96"/>
    </row>
    <row r="160" spans="1:75" ht="15.6" customHeight="1" x14ac:dyDescent="0.3">
      <c r="A160" s="282">
        <v>149</v>
      </c>
      <c r="B160" s="119" t="str">
        <f t="shared" si="69"/>
        <v/>
      </c>
      <c r="C160" s="120"/>
      <c r="D160" s="82">
        <v>149</v>
      </c>
      <c r="E160" s="121">
        <f t="shared" si="70"/>
        <v>47197</v>
      </c>
      <c r="F160" s="1"/>
      <c r="G160" s="4">
        <f t="shared" si="78"/>
        <v>1072.3699999999999</v>
      </c>
      <c r="H160" s="102">
        <f t="shared" si="53"/>
        <v>39993.600000000049</v>
      </c>
      <c r="I160" s="162">
        <f t="shared" si="54"/>
        <v>149</v>
      </c>
      <c r="J160" s="124">
        <f t="shared" si="59"/>
        <v>1383.58</v>
      </c>
      <c r="K160" s="125">
        <f t="shared" si="60"/>
        <v>50</v>
      </c>
      <c r="L160" s="125">
        <f t="shared" si="61"/>
        <v>1333.58</v>
      </c>
      <c r="M160" s="125">
        <f t="shared" si="62"/>
        <v>85.92</v>
      </c>
      <c r="N160" s="269">
        <f t="shared" si="63"/>
        <v>1247.6599999999999</v>
      </c>
      <c r="O160" s="125">
        <f t="shared" si="64"/>
        <v>39993.600000000049</v>
      </c>
      <c r="P160" s="118">
        <f t="shared" si="55"/>
        <v>1385.58</v>
      </c>
      <c r="Q160" s="109">
        <f t="shared" si="56"/>
        <v>810.61373234029259</v>
      </c>
      <c r="R160" s="95">
        <f t="shared" si="65"/>
        <v>25213.707155169894</v>
      </c>
      <c r="S160" s="172">
        <f t="shared" si="57"/>
        <v>-1385.58</v>
      </c>
      <c r="T160" s="53"/>
      <c r="U160" s="162">
        <f t="shared" si="71"/>
        <v>149</v>
      </c>
      <c r="V160" s="124">
        <f t="shared" si="72"/>
        <v>1383.58</v>
      </c>
      <c r="W160" s="125">
        <f t="shared" si="73"/>
        <v>50</v>
      </c>
      <c r="X160" s="125">
        <f t="shared" si="74"/>
        <v>1333.58</v>
      </c>
      <c r="Y160" s="258">
        <f t="shared" si="66"/>
        <v>85.92</v>
      </c>
      <c r="Z160" s="269">
        <f t="shared" si="75"/>
        <v>1247.6599999999999</v>
      </c>
      <c r="AA160" s="125">
        <f t="shared" si="76"/>
        <v>39993.600000000049</v>
      </c>
      <c r="AB160" s="118">
        <f t="shared" si="67"/>
        <v>1385.58</v>
      </c>
      <c r="AC160" s="109">
        <f t="shared" si="77"/>
        <v>814.2264436125356</v>
      </c>
      <c r="AD160" s="95">
        <f t="shared" si="68"/>
        <v>25337.539449976255</v>
      </c>
      <c r="AE160" s="172">
        <f t="shared" si="58"/>
        <v>-1385.58</v>
      </c>
      <c r="AS160" s="53"/>
      <c r="BT160" s="96"/>
      <c r="BU160" s="96"/>
      <c r="BV160" s="96"/>
      <c r="BW160" s="96"/>
    </row>
    <row r="161" spans="1:75" ht="15.6" customHeight="1" x14ac:dyDescent="0.3">
      <c r="A161" s="282">
        <v>150</v>
      </c>
      <c r="B161" s="119" t="str">
        <f t="shared" si="69"/>
        <v/>
      </c>
      <c r="C161" s="120"/>
      <c r="D161" s="82">
        <v>150</v>
      </c>
      <c r="E161" s="121">
        <f t="shared" si="70"/>
        <v>47228</v>
      </c>
      <c r="F161" s="1"/>
      <c r="G161" s="4">
        <f t="shared" si="78"/>
        <v>1073.3699999999999</v>
      </c>
      <c r="H161" s="102">
        <f t="shared" si="53"/>
        <v>38743.340000000047</v>
      </c>
      <c r="I161" s="162">
        <f t="shared" si="54"/>
        <v>150</v>
      </c>
      <c r="J161" s="124">
        <f t="shared" si="59"/>
        <v>1383.58</v>
      </c>
      <c r="K161" s="125">
        <f t="shared" si="60"/>
        <v>50</v>
      </c>
      <c r="L161" s="125">
        <f t="shared" si="61"/>
        <v>1333.58</v>
      </c>
      <c r="M161" s="125">
        <f t="shared" si="62"/>
        <v>83.32</v>
      </c>
      <c r="N161" s="269">
        <f t="shared" si="63"/>
        <v>1250.26</v>
      </c>
      <c r="O161" s="125">
        <f t="shared" si="64"/>
        <v>38743.340000000047</v>
      </c>
      <c r="P161" s="118">
        <f t="shared" si="55"/>
        <v>1385.58</v>
      </c>
      <c r="Q161" s="109">
        <f t="shared" si="56"/>
        <v>807.70249077145593</v>
      </c>
      <c r="R161" s="95">
        <f t="shared" si="65"/>
        <v>24403.093422829603</v>
      </c>
      <c r="S161" s="172">
        <f t="shared" si="57"/>
        <v>-1385.58</v>
      </c>
      <c r="T161" s="53"/>
      <c r="U161" s="162">
        <f t="shared" si="71"/>
        <v>150</v>
      </c>
      <c r="V161" s="124">
        <f t="shared" si="72"/>
        <v>1383.58</v>
      </c>
      <c r="W161" s="125">
        <f t="shared" si="73"/>
        <v>50</v>
      </c>
      <c r="X161" s="125">
        <f t="shared" si="74"/>
        <v>1333.58</v>
      </c>
      <c r="Y161" s="258">
        <f t="shared" si="66"/>
        <v>83.32</v>
      </c>
      <c r="Z161" s="269">
        <f t="shared" si="75"/>
        <v>1250.26</v>
      </c>
      <c r="AA161" s="125">
        <f t="shared" si="76"/>
        <v>38743.340000000047</v>
      </c>
      <c r="AB161" s="118">
        <f t="shared" si="67"/>
        <v>1385.58</v>
      </c>
      <c r="AC161" s="109">
        <f t="shared" si="77"/>
        <v>811.3264407606855</v>
      </c>
      <c r="AD161" s="95">
        <f t="shared" si="68"/>
        <v>24523.313006363718</v>
      </c>
      <c r="AE161" s="172">
        <f t="shared" si="58"/>
        <v>-1385.58</v>
      </c>
      <c r="AS161" s="53"/>
      <c r="BT161" s="96"/>
      <c r="BU161" s="96"/>
      <c r="BV161" s="96"/>
      <c r="BW161" s="96"/>
    </row>
    <row r="162" spans="1:75" ht="15.6" customHeight="1" x14ac:dyDescent="0.3">
      <c r="A162" s="282">
        <v>151</v>
      </c>
      <c r="B162" s="119" t="str">
        <f t="shared" si="69"/>
        <v/>
      </c>
      <c r="C162" s="120"/>
      <c r="D162" s="82">
        <v>151</v>
      </c>
      <c r="E162" s="121">
        <f t="shared" si="70"/>
        <v>47258</v>
      </c>
      <c r="F162" s="1"/>
      <c r="G162" s="4">
        <f t="shared" si="78"/>
        <v>1074.3699999999999</v>
      </c>
      <c r="H162" s="102">
        <f t="shared" si="53"/>
        <v>37490.480000000047</v>
      </c>
      <c r="I162" s="162">
        <f t="shared" si="54"/>
        <v>151</v>
      </c>
      <c r="J162" s="124">
        <f t="shared" si="59"/>
        <v>1383.58</v>
      </c>
      <c r="K162" s="125">
        <f t="shared" si="60"/>
        <v>50</v>
      </c>
      <c r="L162" s="125">
        <f t="shared" si="61"/>
        <v>1333.58</v>
      </c>
      <c r="M162" s="125">
        <f t="shared" si="62"/>
        <v>80.72</v>
      </c>
      <c r="N162" s="269">
        <f t="shared" si="63"/>
        <v>1252.8599999999999</v>
      </c>
      <c r="O162" s="125">
        <f t="shared" si="64"/>
        <v>37490.480000000047</v>
      </c>
      <c r="P162" s="118">
        <f t="shared" si="55"/>
        <v>1385.58</v>
      </c>
      <c r="Q162" s="109">
        <f t="shared" si="56"/>
        <v>804.80170464783828</v>
      </c>
      <c r="R162" s="95">
        <f t="shared" si="65"/>
        <v>23595.390932058148</v>
      </c>
      <c r="S162" s="172">
        <f t="shared" si="57"/>
        <v>-1385.58</v>
      </c>
      <c r="T162" s="53"/>
      <c r="U162" s="162">
        <f t="shared" si="71"/>
        <v>151</v>
      </c>
      <c r="V162" s="124">
        <f t="shared" si="72"/>
        <v>1383.58</v>
      </c>
      <c r="W162" s="125">
        <f t="shared" si="73"/>
        <v>50</v>
      </c>
      <c r="X162" s="125">
        <f t="shared" si="74"/>
        <v>1333.58</v>
      </c>
      <c r="Y162" s="258">
        <f t="shared" si="66"/>
        <v>80.72</v>
      </c>
      <c r="Z162" s="269">
        <f t="shared" si="75"/>
        <v>1252.8599999999999</v>
      </c>
      <c r="AA162" s="125">
        <f t="shared" si="76"/>
        <v>37490.480000000047</v>
      </c>
      <c r="AB162" s="118">
        <f t="shared" si="67"/>
        <v>1385.58</v>
      </c>
      <c r="AC162" s="109">
        <f t="shared" si="77"/>
        <v>808.43676675114546</v>
      </c>
      <c r="AD162" s="95">
        <f t="shared" si="68"/>
        <v>23711.986565603034</v>
      </c>
      <c r="AE162" s="172">
        <f t="shared" si="58"/>
        <v>-1385.58</v>
      </c>
      <c r="AS162" s="53"/>
      <c r="BT162" s="96"/>
      <c r="BU162" s="96"/>
      <c r="BV162" s="96"/>
      <c r="BW162" s="96"/>
    </row>
    <row r="163" spans="1:75" ht="15.6" customHeight="1" x14ac:dyDescent="0.3">
      <c r="A163" s="282">
        <v>152</v>
      </c>
      <c r="B163" s="119" t="str">
        <f t="shared" si="69"/>
        <v/>
      </c>
      <c r="C163" s="120"/>
      <c r="D163" s="82">
        <v>152</v>
      </c>
      <c r="E163" s="121">
        <f t="shared" si="70"/>
        <v>47289</v>
      </c>
      <c r="F163" s="1"/>
      <c r="G163" s="4">
        <f t="shared" si="78"/>
        <v>1075.3699999999999</v>
      </c>
      <c r="H163" s="102">
        <f t="shared" si="53"/>
        <v>36235.010000000046</v>
      </c>
      <c r="I163" s="162">
        <f t="shared" si="54"/>
        <v>152</v>
      </c>
      <c r="J163" s="124">
        <f t="shared" si="59"/>
        <v>1383.58</v>
      </c>
      <c r="K163" s="125">
        <f t="shared" si="60"/>
        <v>50</v>
      </c>
      <c r="L163" s="125">
        <f t="shared" si="61"/>
        <v>1333.58</v>
      </c>
      <c r="M163" s="125">
        <f t="shared" si="62"/>
        <v>78.11</v>
      </c>
      <c r="N163" s="269">
        <f t="shared" si="63"/>
        <v>1255.47</v>
      </c>
      <c r="O163" s="125">
        <f t="shared" si="64"/>
        <v>36235.010000000046</v>
      </c>
      <c r="P163" s="118">
        <f t="shared" si="55"/>
        <v>1385.58</v>
      </c>
      <c r="Q163" s="109">
        <f t="shared" si="56"/>
        <v>801.9113364197093</v>
      </c>
      <c r="R163" s="95">
        <f t="shared" si="65"/>
        <v>22790.58922741031</v>
      </c>
      <c r="S163" s="172">
        <f t="shared" si="57"/>
        <v>-1385.58</v>
      </c>
      <c r="T163" s="53"/>
      <c r="U163" s="162">
        <f t="shared" si="71"/>
        <v>152</v>
      </c>
      <c r="V163" s="124">
        <f t="shared" si="72"/>
        <v>1383.58</v>
      </c>
      <c r="W163" s="125">
        <f t="shared" si="73"/>
        <v>50</v>
      </c>
      <c r="X163" s="125">
        <f t="shared" si="74"/>
        <v>1333.58</v>
      </c>
      <c r="Y163" s="258">
        <f t="shared" si="66"/>
        <v>78.11</v>
      </c>
      <c r="Z163" s="269">
        <f t="shared" si="75"/>
        <v>1255.47</v>
      </c>
      <c r="AA163" s="125">
        <f t="shared" si="76"/>
        <v>36235.010000000046</v>
      </c>
      <c r="AB163" s="118">
        <f t="shared" si="67"/>
        <v>1385.58</v>
      </c>
      <c r="AC163" s="109">
        <f t="shared" si="77"/>
        <v>805.55738479602633</v>
      </c>
      <c r="AD163" s="95">
        <f t="shared" si="68"/>
        <v>22903.549798851887</v>
      </c>
      <c r="AE163" s="172">
        <f t="shared" si="58"/>
        <v>-1385.58</v>
      </c>
      <c r="AS163" s="53"/>
      <c r="BT163" s="96"/>
      <c r="BU163" s="96"/>
      <c r="BV163" s="96"/>
      <c r="BW163" s="96"/>
    </row>
    <row r="164" spans="1:75" ht="15.6" customHeight="1" x14ac:dyDescent="0.3">
      <c r="A164" s="282">
        <v>153</v>
      </c>
      <c r="B164" s="119" t="str">
        <f t="shared" si="69"/>
        <v/>
      </c>
      <c r="C164" s="120"/>
      <c r="D164" s="82">
        <v>153</v>
      </c>
      <c r="E164" s="121">
        <f t="shared" si="70"/>
        <v>47319</v>
      </c>
      <c r="F164" s="1"/>
      <c r="G164" s="4">
        <f t="shared" si="78"/>
        <v>1076.3699999999999</v>
      </c>
      <c r="H164" s="102">
        <f t="shared" si="53"/>
        <v>34976.920000000049</v>
      </c>
      <c r="I164" s="162">
        <f t="shared" si="54"/>
        <v>153</v>
      </c>
      <c r="J164" s="124">
        <f t="shared" si="59"/>
        <v>1383.58</v>
      </c>
      <c r="K164" s="125">
        <f t="shared" si="60"/>
        <v>50</v>
      </c>
      <c r="L164" s="125">
        <f t="shared" si="61"/>
        <v>1333.58</v>
      </c>
      <c r="M164" s="125">
        <f t="shared" si="62"/>
        <v>75.489999999999995</v>
      </c>
      <c r="N164" s="269">
        <f t="shared" si="63"/>
        <v>1258.0899999999999</v>
      </c>
      <c r="O164" s="125">
        <f t="shared" si="64"/>
        <v>34976.920000000049</v>
      </c>
      <c r="P164" s="118">
        <f t="shared" si="55"/>
        <v>1385.58</v>
      </c>
      <c r="Q164" s="109">
        <f t="shared" si="56"/>
        <v>799.03134867219569</v>
      </c>
      <c r="R164" s="95">
        <f t="shared" si="65"/>
        <v>21988.677890990599</v>
      </c>
      <c r="S164" s="172">
        <f t="shared" si="57"/>
        <v>-1385.58</v>
      </c>
      <c r="T164" s="53"/>
      <c r="U164" s="162">
        <f t="shared" si="71"/>
        <v>153</v>
      </c>
      <c r="V164" s="124">
        <f t="shared" si="72"/>
        <v>1383.58</v>
      </c>
      <c r="W164" s="125">
        <f t="shared" si="73"/>
        <v>50</v>
      </c>
      <c r="X164" s="125">
        <f t="shared" si="74"/>
        <v>1333.58</v>
      </c>
      <c r="Y164" s="258">
        <f t="shared" si="66"/>
        <v>75.489999999999995</v>
      </c>
      <c r="Z164" s="269">
        <f t="shared" si="75"/>
        <v>1258.0899999999999</v>
      </c>
      <c r="AA164" s="125">
        <f t="shared" si="76"/>
        <v>34976.920000000049</v>
      </c>
      <c r="AB164" s="118">
        <f t="shared" si="67"/>
        <v>1385.58</v>
      </c>
      <c r="AC164" s="109">
        <f t="shared" si="77"/>
        <v>802.6882582384651</v>
      </c>
      <c r="AD164" s="95">
        <f t="shared" si="68"/>
        <v>22097.992414055861</v>
      </c>
      <c r="AE164" s="172">
        <f t="shared" si="58"/>
        <v>-1385.58</v>
      </c>
      <c r="AS164" s="53"/>
      <c r="BT164" s="96"/>
      <c r="BU164" s="96"/>
      <c r="BV164" s="96"/>
      <c r="BW164" s="96"/>
    </row>
    <row r="165" spans="1:75" ht="15.6" customHeight="1" x14ac:dyDescent="0.3">
      <c r="A165" s="282">
        <v>154</v>
      </c>
      <c r="B165" s="119" t="str">
        <f t="shared" si="69"/>
        <v/>
      </c>
      <c r="C165" s="120"/>
      <c r="D165" s="82">
        <v>154</v>
      </c>
      <c r="E165" s="121">
        <f t="shared" si="70"/>
        <v>47350</v>
      </c>
      <c r="F165" s="1"/>
      <c r="G165" s="4">
        <f t="shared" si="78"/>
        <v>1077.3699999999999</v>
      </c>
      <c r="H165" s="102">
        <f t="shared" si="53"/>
        <v>33716.21000000005</v>
      </c>
      <c r="I165" s="162">
        <f t="shared" si="54"/>
        <v>154</v>
      </c>
      <c r="J165" s="124">
        <f t="shared" si="59"/>
        <v>1383.58</v>
      </c>
      <c r="K165" s="125">
        <f t="shared" si="60"/>
        <v>50</v>
      </c>
      <c r="L165" s="125">
        <f t="shared" si="61"/>
        <v>1333.58</v>
      </c>
      <c r="M165" s="125">
        <f t="shared" si="62"/>
        <v>72.87</v>
      </c>
      <c r="N165" s="269">
        <f t="shared" si="63"/>
        <v>1260.71</v>
      </c>
      <c r="O165" s="125">
        <f t="shared" si="64"/>
        <v>33716.21000000005</v>
      </c>
      <c r="P165" s="118">
        <f t="shared" si="55"/>
        <v>1385.58</v>
      </c>
      <c r="Q165" s="109">
        <f t="shared" si="56"/>
        <v>796.16170412479539</v>
      </c>
      <c r="R165" s="95">
        <f t="shared" si="65"/>
        <v>21189.646542318402</v>
      </c>
      <c r="S165" s="172">
        <f t="shared" si="57"/>
        <v>-1385.58</v>
      </c>
      <c r="T165" s="53"/>
      <c r="U165" s="162">
        <f t="shared" si="71"/>
        <v>154</v>
      </c>
      <c r="V165" s="124">
        <f t="shared" si="72"/>
        <v>1383.58</v>
      </c>
      <c r="W165" s="125">
        <f t="shared" si="73"/>
        <v>50</v>
      </c>
      <c r="X165" s="125">
        <f t="shared" si="74"/>
        <v>1333.58</v>
      </c>
      <c r="Y165" s="258">
        <f t="shared" si="66"/>
        <v>72.87</v>
      </c>
      <c r="Z165" s="269">
        <f t="shared" si="75"/>
        <v>1260.71</v>
      </c>
      <c r="AA165" s="125">
        <f t="shared" si="76"/>
        <v>33716.21000000005</v>
      </c>
      <c r="AB165" s="118">
        <f t="shared" si="67"/>
        <v>1385.58</v>
      </c>
      <c r="AC165" s="109">
        <f t="shared" si="77"/>
        <v>799.82935055215819</v>
      </c>
      <c r="AD165" s="95">
        <f t="shared" si="68"/>
        <v>21295.304155817397</v>
      </c>
      <c r="AE165" s="172">
        <f t="shared" si="58"/>
        <v>-1385.58</v>
      </c>
      <c r="AS165" s="53"/>
      <c r="BT165" s="96"/>
      <c r="BU165" s="96"/>
      <c r="BV165" s="96"/>
      <c r="BW165" s="96"/>
    </row>
    <row r="166" spans="1:75" ht="15.6" customHeight="1" x14ac:dyDescent="0.3">
      <c r="A166" s="282">
        <v>155</v>
      </c>
      <c r="B166" s="119" t="str">
        <f t="shared" si="69"/>
        <v/>
      </c>
      <c r="C166" s="120"/>
      <c r="D166" s="82">
        <v>155</v>
      </c>
      <c r="E166" s="121">
        <f t="shared" si="70"/>
        <v>47381</v>
      </c>
      <c r="F166" s="1"/>
      <c r="G166" s="4">
        <f t="shared" si="78"/>
        <v>1078.3699999999999</v>
      </c>
      <c r="H166" s="102">
        <f t="shared" si="53"/>
        <v>32452.87000000005</v>
      </c>
      <c r="I166" s="162">
        <f t="shared" si="54"/>
        <v>155</v>
      </c>
      <c r="J166" s="124">
        <f t="shared" si="59"/>
        <v>1383.58</v>
      </c>
      <c r="K166" s="125">
        <f t="shared" si="60"/>
        <v>50</v>
      </c>
      <c r="L166" s="125">
        <f t="shared" si="61"/>
        <v>1333.58</v>
      </c>
      <c r="M166" s="125">
        <f t="shared" si="62"/>
        <v>70.239999999999995</v>
      </c>
      <c r="N166" s="269">
        <f t="shared" si="63"/>
        <v>1263.3399999999999</v>
      </c>
      <c r="O166" s="125">
        <f t="shared" si="64"/>
        <v>32452.87000000005</v>
      </c>
      <c r="P166" s="118">
        <f t="shared" si="55"/>
        <v>1385.58</v>
      </c>
      <c r="Q166" s="109">
        <f t="shared" si="56"/>
        <v>793.30236563089625</v>
      </c>
      <c r="R166" s="95">
        <f t="shared" si="65"/>
        <v>20393.484838193606</v>
      </c>
      <c r="S166" s="172">
        <f t="shared" si="57"/>
        <v>-1385.58</v>
      </c>
      <c r="T166" s="53"/>
      <c r="U166" s="162">
        <f t="shared" si="71"/>
        <v>155</v>
      </c>
      <c r="V166" s="124">
        <f t="shared" si="72"/>
        <v>1383.58</v>
      </c>
      <c r="W166" s="125">
        <f t="shared" si="73"/>
        <v>50</v>
      </c>
      <c r="X166" s="125">
        <f t="shared" si="74"/>
        <v>1333.58</v>
      </c>
      <c r="Y166" s="258">
        <f t="shared" si="66"/>
        <v>70.239999999999995</v>
      </c>
      <c r="Z166" s="269">
        <f t="shared" si="75"/>
        <v>1263.3399999999999</v>
      </c>
      <c r="AA166" s="125">
        <f t="shared" si="76"/>
        <v>32452.87000000005</v>
      </c>
      <c r="AB166" s="118">
        <f t="shared" si="67"/>
        <v>1385.58</v>
      </c>
      <c r="AC166" s="109">
        <f t="shared" si="77"/>
        <v>796.98062534089672</v>
      </c>
      <c r="AD166" s="95">
        <f t="shared" si="68"/>
        <v>20495.474805265239</v>
      </c>
      <c r="AE166" s="172">
        <f t="shared" si="58"/>
        <v>-1385.58</v>
      </c>
      <c r="AS166" s="53"/>
      <c r="BT166" s="96"/>
      <c r="BU166" s="96"/>
      <c r="BV166" s="96"/>
      <c r="BW166" s="96"/>
    </row>
    <row r="167" spans="1:75" ht="15.6" customHeight="1" x14ac:dyDescent="0.3">
      <c r="A167" s="282">
        <v>156</v>
      </c>
      <c r="B167" s="119" t="str">
        <f t="shared" si="69"/>
        <v/>
      </c>
      <c r="C167" s="120"/>
      <c r="D167" s="82">
        <v>156</v>
      </c>
      <c r="E167" s="121">
        <f t="shared" si="70"/>
        <v>47411</v>
      </c>
      <c r="F167" s="1"/>
      <c r="G167" s="4">
        <f t="shared" si="78"/>
        <v>1079.3699999999999</v>
      </c>
      <c r="H167" s="102">
        <f t="shared" si="53"/>
        <v>31186.900000000049</v>
      </c>
      <c r="I167" s="162">
        <f t="shared" si="54"/>
        <v>156</v>
      </c>
      <c r="J167" s="124">
        <f t="shared" si="59"/>
        <v>1383.58</v>
      </c>
      <c r="K167" s="125">
        <f t="shared" si="60"/>
        <v>50</v>
      </c>
      <c r="L167" s="125">
        <f t="shared" si="61"/>
        <v>1333.58</v>
      </c>
      <c r="M167" s="125">
        <f t="shared" si="62"/>
        <v>67.61</v>
      </c>
      <c r="N167" s="269">
        <f t="shared" si="63"/>
        <v>1265.97</v>
      </c>
      <c r="O167" s="125">
        <f t="shared" si="64"/>
        <v>31186.900000000049</v>
      </c>
      <c r="P167" s="118">
        <f t="shared" si="55"/>
        <v>1385.58</v>
      </c>
      <c r="Q167" s="109">
        <f t="shared" si="56"/>
        <v>790.45329617729431</v>
      </c>
      <c r="R167" s="95">
        <f t="shared" si="65"/>
        <v>19600.182472562708</v>
      </c>
      <c r="S167" s="172">
        <f t="shared" si="57"/>
        <v>-1385.58</v>
      </c>
      <c r="T167" s="53"/>
      <c r="U167" s="162">
        <f t="shared" si="71"/>
        <v>156</v>
      </c>
      <c r="V167" s="124">
        <f t="shared" si="72"/>
        <v>1383.58</v>
      </c>
      <c r="W167" s="125">
        <f t="shared" si="73"/>
        <v>50</v>
      </c>
      <c r="X167" s="125">
        <f t="shared" si="74"/>
        <v>1333.58</v>
      </c>
      <c r="Y167" s="258">
        <f t="shared" si="66"/>
        <v>67.61</v>
      </c>
      <c r="Z167" s="269">
        <f t="shared" si="75"/>
        <v>1265.97</v>
      </c>
      <c r="AA167" s="125">
        <f t="shared" si="76"/>
        <v>31186.900000000049</v>
      </c>
      <c r="AB167" s="118">
        <f t="shared" si="67"/>
        <v>1385.58</v>
      </c>
      <c r="AC167" s="109">
        <f t="shared" si="77"/>
        <v>794.14204633810289</v>
      </c>
      <c r="AD167" s="95">
        <f t="shared" si="68"/>
        <v>19698.494179924342</v>
      </c>
      <c r="AE167" s="172">
        <f t="shared" si="58"/>
        <v>-1385.58</v>
      </c>
      <c r="AS167" s="53"/>
      <c r="BT167" s="96"/>
      <c r="BU167" s="96"/>
      <c r="BV167" s="96"/>
      <c r="BW167" s="96"/>
    </row>
    <row r="168" spans="1:75" ht="15.6" customHeight="1" x14ac:dyDescent="0.3">
      <c r="A168" s="282">
        <v>157</v>
      </c>
      <c r="B168" s="119" t="str">
        <f t="shared" si="69"/>
        <v/>
      </c>
      <c r="C168" s="120"/>
      <c r="D168" s="82">
        <v>157</v>
      </c>
      <c r="E168" s="121">
        <f t="shared" si="70"/>
        <v>47442</v>
      </c>
      <c r="F168" s="1"/>
      <c r="G168" s="4">
        <f t="shared" si="78"/>
        <v>1080.3699999999999</v>
      </c>
      <c r="H168" s="102">
        <f t="shared" si="53"/>
        <v>29918.290000000048</v>
      </c>
      <c r="I168" s="162">
        <f t="shared" si="54"/>
        <v>157</v>
      </c>
      <c r="J168" s="124">
        <f t="shared" si="59"/>
        <v>1383.58</v>
      </c>
      <c r="K168" s="125">
        <f t="shared" si="60"/>
        <v>50</v>
      </c>
      <c r="L168" s="125">
        <f t="shared" si="61"/>
        <v>1333.58</v>
      </c>
      <c r="M168" s="125">
        <f t="shared" si="62"/>
        <v>64.97</v>
      </c>
      <c r="N168" s="269">
        <f t="shared" si="63"/>
        <v>1268.6099999999999</v>
      </c>
      <c r="O168" s="125">
        <f t="shared" si="64"/>
        <v>29918.290000000048</v>
      </c>
      <c r="P168" s="118">
        <f t="shared" si="55"/>
        <v>1985.58</v>
      </c>
      <c r="Q168" s="109">
        <f t="shared" si="56"/>
        <v>1128.6764512120023</v>
      </c>
      <c r="R168" s="95">
        <f t="shared" si="65"/>
        <v>18809.729176385415</v>
      </c>
      <c r="S168" s="172">
        <f t="shared" si="57"/>
        <v>-1985.58</v>
      </c>
      <c r="T168" s="53"/>
      <c r="U168" s="162">
        <f t="shared" si="71"/>
        <v>157</v>
      </c>
      <c r="V168" s="124">
        <f t="shared" si="72"/>
        <v>1383.58</v>
      </c>
      <c r="W168" s="125">
        <f t="shared" si="73"/>
        <v>50</v>
      </c>
      <c r="X168" s="125">
        <f t="shared" si="74"/>
        <v>1333.58</v>
      </c>
      <c r="Y168" s="258">
        <f t="shared" si="66"/>
        <v>64.97</v>
      </c>
      <c r="Z168" s="269">
        <f t="shared" si="75"/>
        <v>1268.6099999999999</v>
      </c>
      <c r="AA168" s="125">
        <f t="shared" si="76"/>
        <v>29918.290000000048</v>
      </c>
      <c r="AB168" s="118">
        <f t="shared" si="67"/>
        <v>1985.58</v>
      </c>
      <c r="AC168" s="109">
        <f t="shared" si="77"/>
        <v>1133.9774051491345</v>
      </c>
      <c r="AD168" s="95">
        <f t="shared" si="68"/>
        <v>18904.352133586239</v>
      </c>
      <c r="AE168" s="172">
        <f t="shared" si="58"/>
        <v>-1985.58</v>
      </c>
      <c r="AS168" s="53"/>
      <c r="BT168" s="96"/>
      <c r="BU168" s="96"/>
      <c r="BV168" s="96"/>
      <c r="BW168" s="96"/>
    </row>
    <row r="169" spans="1:75" ht="15.6" customHeight="1" x14ac:dyDescent="0.3">
      <c r="A169" s="282">
        <v>158</v>
      </c>
      <c r="B169" s="119" t="str">
        <f t="shared" si="69"/>
        <v/>
      </c>
      <c r="C169" s="120"/>
      <c r="D169" s="82">
        <v>158</v>
      </c>
      <c r="E169" s="121">
        <f t="shared" si="70"/>
        <v>47472</v>
      </c>
      <c r="F169" s="1"/>
      <c r="G169" s="4">
        <f t="shared" si="78"/>
        <v>1081.3699999999999</v>
      </c>
      <c r="H169" s="102">
        <f t="shared" si="53"/>
        <v>28647.040000000048</v>
      </c>
      <c r="I169" s="162">
        <f t="shared" si="54"/>
        <v>158</v>
      </c>
      <c r="J169" s="124">
        <f t="shared" si="59"/>
        <v>1383.58</v>
      </c>
      <c r="K169" s="125">
        <f t="shared" si="60"/>
        <v>50</v>
      </c>
      <c r="L169" s="125">
        <f t="shared" si="61"/>
        <v>1333.58</v>
      </c>
      <c r="M169" s="125">
        <f t="shared" si="62"/>
        <v>62.33</v>
      </c>
      <c r="N169" s="269">
        <f t="shared" si="63"/>
        <v>1271.25</v>
      </c>
      <c r="O169" s="125">
        <f t="shared" si="64"/>
        <v>28647.040000000048</v>
      </c>
      <c r="P169" s="118">
        <f t="shared" si="55"/>
        <v>1385.58</v>
      </c>
      <c r="Q169" s="109">
        <f t="shared" si="56"/>
        <v>784.78581700233542</v>
      </c>
      <c r="R169" s="95">
        <f t="shared" si="65"/>
        <v>17681.052725173413</v>
      </c>
      <c r="S169" s="172">
        <f t="shared" si="57"/>
        <v>-1385.58</v>
      </c>
      <c r="T169" s="53"/>
      <c r="U169" s="162">
        <f t="shared" si="71"/>
        <v>158</v>
      </c>
      <c r="V169" s="124">
        <f t="shared" si="72"/>
        <v>1383.58</v>
      </c>
      <c r="W169" s="125">
        <f t="shared" si="73"/>
        <v>50</v>
      </c>
      <c r="X169" s="125">
        <f t="shared" si="74"/>
        <v>1333.58</v>
      </c>
      <c r="Y169" s="258">
        <f t="shared" si="66"/>
        <v>62.33</v>
      </c>
      <c r="Z169" s="269">
        <f t="shared" si="75"/>
        <v>1271.25</v>
      </c>
      <c r="AA169" s="125">
        <f t="shared" si="76"/>
        <v>28647.040000000048</v>
      </c>
      <c r="AB169" s="118">
        <f t="shared" si="67"/>
        <v>1385.58</v>
      </c>
      <c r="AC169" s="109">
        <f t="shared" si="77"/>
        <v>788.49518253699478</v>
      </c>
      <c r="AD169" s="95">
        <f t="shared" si="68"/>
        <v>17770.374728437106</v>
      </c>
      <c r="AE169" s="172">
        <f t="shared" si="58"/>
        <v>-1385.58</v>
      </c>
      <c r="AS169" s="53"/>
      <c r="BT169" s="96"/>
      <c r="BU169" s="96"/>
      <c r="BV169" s="96"/>
      <c r="BW169" s="96"/>
    </row>
    <row r="170" spans="1:75" ht="15.6" customHeight="1" x14ac:dyDescent="0.3">
      <c r="A170" s="282">
        <v>159</v>
      </c>
      <c r="B170" s="119" t="str">
        <f t="shared" si="69"/>
        <v/>
      </c>
      <c r="C170" s="120"/>
      <c r="D170" s="82">
        <v>159</v>
      </c>
      <c r="E170" s="121">
        <f t="shared" si="70"/>
        <v>47503</v>
      </c>
      <c r="F170" s="1"/>
      <c r="G170" s="4">
        <f t="shared" si="78"/>
        <v>1082.3699999999999</v>
      </c>
      <c r="H170" s="102">
        <f t="shared" si="53"/>
        <v>27373.140000000047</v>
      </c>
      <c r="I170" s="162">
        <f t="shared" si="54"/>
        <v>159</v>
      </c>
      <c r="J170" s="124">
        <f t="shared" si="59"/>
        <v>1383.58</v>
      </c>
      <c r="K170" s="125">
        <f t="shared" si="60"/>
        <v>50</v>
      </c>
      <c r="L170" s="125">
        <f t="shared" si="61"/>
        <v>1333.58</v>
      </c>
      <c r="M170" s="125">
        <f t="shared" si="62"/>
        <v>59.68</v>
      </c>
      <c r="N170" s="269">
        <f t="shared" si="63"/>
        <v>1273.8999999999999</v>
      </c>
      <c r="O170" s="125">
        <f t="shared" si="64"/>
        <v>27373.140000000047</v>
      </c>
      <c r="P170" s="118">
        <f t="shared" si="55"/>
        <v>1385.58</v>
      </c>
      <c r="Q170" s="109">
        <f t="shared" si="56"/>
        <v>781.96733391730982</v>
      </c>
      <c r="R170" s="95">
        <f t="shared" si="65"/>
        <v>16896.266908171077</v>
      </c>
      <c r="S170" s="172">
        <f t="shared" si="57"/>
        <v>-1385.58</v>
      </c>
      <c r="T170" s="53"/>
      <c r="U170" s="162">
        <f t="shared" si="71"/>
        <v>159</v>
      </c>
      <c r="V170" s="124">
        <f t="shared" si="72"/>
        <v>1383.58</v>
      </c>
      <c r="W170" s="125">
        <f t="shared" si="73"/>
        <v>50</v>
      </c>
      <c r="X170" s="125">
        <f t="shared" si="74"/>
        <v>1333.58</v>
      </c>
      <c r="Y170" s="258">
        <f t="shared" si="66"/>
        <v>59.68</v>
      </c>
      <c r="Z170" s="269">
        <f t="shared" si="75"/>
        <v>1273.8999999999999</v>
      </c>
      <c r="AA170" s="125">
        <f t="shared" si="76"/>
        <v>27373.140000000047</v>
      </c>
      <c r="AB170" s="118">
        <f t="shared" si="67"/>
        <v>1385.58</v>
      </c>
      <c r="AC170" s="109">
        <f t="shared" si="77"/>
        <v>785.68682584953308</v>
      </c>
      <c r="AD170" s="95">
        <f t="shared" si="68"/>
        <v>16981.879545900112</v>
      </c>
      <c r="AE170" s="172">
        <f t="shared" si="58"/>
        <v>-1385.58</v>
      </c>
      <c r="AS170" s="53"/>
      <c r="BT170" s="96"/>
      <c r="BU170" s="96"/>
      <c r="BV170" s="96"/>
      <c r="BW170" s="96"/>
    </row>
    <row r="171" spans="1:75" ht="15.6" customHeight="1" x14ac:dyDescent="0.3">
      <c r="A171" s="282">
        <v>160</v>
      </c>
      <c r="B171" s="119" t="str">
        <f t="shared" si="69"/>
        <v/>
      </c>
      <c r="C171" s="120"/>
      <c r="D171" s="82">
        <v>160</v>
      </c>
      <c r="E171" s="121">
        <f t="shared" si="70"/>
        <v>47534</v>
      </c>
      <c r="F171" s="1"/>
      <c r="G171" s="4">
        <f t="shared" si="78"/>
        <v>1083.3699999999999</v>
      </c>
      <c r="H171" s="102">
        <f t="shared" si="53"/>
        <v>26096.590000000047</v>
      </c>
      <c r="I171" s="162">
        <f t="shared" si="54"/>
        <v>160</v>
      </c>
      <c r="J171" s="124">
        <f t="shared" si="59"/>
        <v>1383.58</v>
      </c>
      <c r="K171" s="125">
        <f t="shared" si="60"/>
        <v>50</v>
      </c>
      <c r="L171" s="125">
        <f t="shared" si="61"/>
        <v>1333.58</v>
      </c>
      <c r="M171" s="125">
        <f t="shared" si="62"/>
        <v>57.03</v>
      </c>
      <c r="N171" s="269">
        <f t="shared" si="63"/>
        <v>1276.55</v>
      </c>
      <c r="O171" s="125">
        <f t="shared" si="64"/>
        <v>26096.590000000047</v>
      </c>
      <c r="P171" s="118">
        <f t="shared" si="55"/>
        <v>1385.58</v>
      </c>
      <c r="Q171" s="109">
        <f t="shared" si="56"/>
        <v>779.15897314429401</v>
      </c>
      <c r="R171" s="95">
        <f t="shared" si="65"/>
        <v>16114.299574253768</v>
      </c>
      <c r="S171" s="172">
        <f t="shared" si="57"/>
        <v>-1385.58</v>
      </c>
      <c r="T171" s="53"/>
      <c r="U171" s="162">
        <f t="shared" si="71"/>
        <v>160</v>
      </c>
      <c r="V171" s="124">
        <f t="shared" si="72"/>
        <v>1383.58</v>
      </c>
      <c r="W171" s="125">
        <f t="shared" si="73"/>
        <v>50</v>
      </c>
      <c r="X171" s="125">
        <f t="shared" si="74"/>
        <v>1333.58</v>
      </c>
      <c r="Y171" s="258">
        <f t="shared" si="66"/>
        <v>57.03</v>
      </c>
      <c r="Z171" s="269">
        <f t="shared" si="75"/>
        <v>1276.55</v>
      </c>
      <c r="AA171" s="125">
        <f t="shared" si="76"/>
        <v>26096.590000000047</v>
      </c>
      <c r="AB171" s="118">
        <f t="shared" si="67"/>
        <v>1385.58</v>
      </c>
      <c r="AC171" s="109">
        <f t="shared" si="77"/>
        <v>782.88847159133002</v>
      </c>
      <c r="AD171" s="95">
        <f t="shared" si="68"/>
        <v>16196.19272005058</v>
      </c>
      <c r="AE171" s="172">
        <f t="shared" si="58"/>
        <v>-1385.58</v>
      </c>
      <c r="AS171" s="53"/>
      <c r="BT171" s="96"/>
      <c r="BU171" s="96"/>
      <c r="BV171" s="96"/>
      <c r="BW171" s="96"/>
    </row>
    <row r="172" spans="1:75" ht="15.6" customHeight="1" x14ac:dyDescent="0.3">
      <c r="A172" s="282">
        <v>161</v>
      </c>
      <c r="B172" s="119" t="str">
        <f t="shared" si="69"/>
        <v/>
      </c>
      <c r="C172" s="120"/>
      <c r="D172" s="82">
        <v>161</v>
      </c>
      <c r="E172" s="121">
        <f t="shared" si="70"/>
        <v>47562</v>
      </c>
      <c r="F172" s="1"/>
      <c r="G172" s="4">
        <f t="shared" si="78"/>
        <v>1084.3699999999999</v>
      </c>
      <c r="H172" s="102">
        <f t="shared" si="53"/>
        <v>24817.380000000048</v>
      </c>
      <c r="I172" s="162">
        <f t="shared" si="54"/>
        <v>161</v>
      </c>
      <c r="J172" s="124">
        <f t="shared" si="59"/>
        <v>1383.58</v>
      </c>
      <c r="K172" s="125">
        <f t="shared" si="60"/>
        <v>50</v>
      </c>
      <c r="L172" s="125">
        <f t="shared" si="61"/>
        <v>1333.58</v>
      </c>
      <c r="M172" s="125">
        <f t="shared" si="62"/>
        <v>54.37</v>
      </c>
      <c r="N172" s="269">
        <f t="shared" si="63"/>
        <v>1279.21</v>
      </c>
      <c r="O172" s="125">
        <f t="shared" si="64"/>
        <v>24817.380000000048</v>
      </c>
      <c r="P172" s="118">
        <f t="shared" si="55"/>
        <v>1385.58</v>
      </c>
      <c r="Q172" s="109">
        <f t="shared" si="56"/>
        <v>776.3606983299743</v>
      </c>
      <c r="R172" s="95">
        <f t="shared" si="65"/>
        <v>15335.140601109473</v>
      </c>
      <c r="S172" s="172">
        <f t="shared" si="57"/>
        <v>-1385.58</v>
      </c>
      <c r="T172" s="53"/>
      <c r="U172" s="162">
        <f t="shared" si="71"/>
        <v>161</v>
      </c>
      <c r="V172" s="124">
        <f t="shared" si="72"/>
        <v>1383.58</v>
      </c>
      <c r="W172" s="125">
        <f t="shared" si="73"/>
        <v>50</v>
      </c>
      <c r="X172" s="125">
        <f t="shared" si="74"/>
        <v>1333.58</v>
      </c>
      <c r="Y172" s="258">
        <f t="shared" si="66"/>
        <v>54.37</v>
      </c>
      <c r="Z172" s="269">
        <f t="shared" si="75"/>
        <v>1279.21</v>
      </c>
      <c r="AA172" s="125">
        <f t="shared" si="76"/>
        <v>24817.380000000048</v>
      </c>
      <c r="AB172" s="118">
        <f t="shared" si="67"/>
        <v>1385.58</v>
      </c>
      <c r="AC172" s="109">
        <f t="shared" si="77"/>
        <v>780.10008413707067</v>
      </c>
      <c r="AD172" s="95">
        <f t="shared" si="68"/>
        <v>15413.30424845925</v>
      </c>
      <c r="AE172" s="172">
        <f t="shared" si="58"/>
        <v>-1385.58</v>
      </c>
      <c r="AS172" s="53"/>
      <c r="BT172" s="96"/>
      <c r="BU172" s="96"/>
      <c r="BV172" s="96"/>
      <c r="BW172" s="96"/>
    </row>
    <row r="173" spans="1:75" ht="15.6" customHeight="1" x14ac:dyDescent="0.3">
      <c r="A173" s="282">
        <v>162</v>
      </c>
      <c r="B173" s="119" t="str">
        <f t="shared" si="69"/>
        <v/>
      </c>
      <c r="C173" s="120"/>
      <c r="D173" s="82">
        <v>162</v>
      </c>
      <c r="E173" s="121">
        <f t="shared" si="70"/>
        <v>47593</v>
      </c>
      <c r="F173" s="1"/>
      <c r="G173" s="4">
        <f t="shared" si="78"/>
        <v>1085.3699999999999</v>
      </c>
      <c r="H173" s="102">
        <f t="shared" si="53"/>
        <v>23535.500000000047</v>
      </c>
      <c r="I173" s="162">
        <f t="shared" si="54"/>
        <v>162</v>
      </c>
      <c r="J173" s="124">
        <f t="shared" si="59"/>
        <v>1383.58</v>
      </c>
      <c r="K173" s="125">
        <f t="shared" si="60"/>
        <v>50</v>
      </c>
      <c r="L173" s="125">
        <f t="shared" si="61"/>
        <v>1333.58</v>
      </c>
      <c r="M173" s="125">
        <f t="shared" si="62"/>
        <v>51.7</v>
      </c>
      <c r="N173" s="269">
        <f t="shared" si="63"/>
        <v>1281.8799999999999</v>
      </c>
      <c r="O173" s="125">
        <f t="shared" si="64"/>
        <v>23535.500000000047</v>
      </c>
      <c r="P173" s="118">
        <f t="shared" si="55"/>
        <v>1385.58</v>
      </c>
      <c r="Q173" s="109">
        <f t="shared" si="56"/>
        <v>773.57247325159562</v>
      </c>
      <c r="R173" s="95">
        <f t="shared" si="65"/>
        <v>14558.779902779499</v>
      </c>
      <c r="S173" s="172">
        <f t="shared" si="57"/>
        <v>-1385.58</v>
      </c>
      <c r="T173" s="53"/>
      <c r="U173" s="162">
        <f t="shared" si="71"/>
        <v>162</v>
      </c>
      <c r="V173" s="124">
        <f t="shared" si="72"/>
        <v>1383.58</v>
      </c>
      <c r="W173" s="125">
        <f t="shared" si="73"/>
        <v>50</v>
      </c>
      <c r="X173" s="125">
        <f t="shared" si="74"/>
        <v>1333.58</v>
      </c>
      <c r="Y173" s="258">
        <f t="shared" si="66"/>
        <v>51.7</v>
      </c>
      <c r="Z173" s="269">
        <f t="shared" si="75"/>
        <v>1281.8799999999999</v>
      </c>
      <c r="AA173" s="125">
        <f t="shared" si="76"/>
        <v>23535.500000000047</v>
      </c>
      <c r="AB173" s="118">
        <f t="shared" si="67"/>
        <v>1385.58</v>
      </c>
      <c r="AC173" s="109">
        <f t="shared" si="77"/>
        <v>777.32162798832564</v>
      </c>
      <c r="AD173" s="95">
        <f t="shared" si="68"/>
        <v>14633.204164322178</v>
      </c>
      <c r="AE173" s="172">
        <f t="shared" si="58"/>
        <v>-1385.58</v>
      </c>
      <c r="AS173" s="53"/>
      <c r="BT173" s="96"/>
      <c r="BU173" s="96"/>
      <c r="BV173" s="96"/>
      <c r="BW173" s="96"/>
    </row>
    <row r="174" spans="1:75" ht="15.6" customHeight="1" x14ac:dyDescent="0.3">
      <c r="A174" s="282">
        <v>163</v>
      </c>
      <c r="B174" s="119" t="str">
        <f t="shared" si="69"/>
        <v/>
      </c>
      <c r="C174" s="120"/>
      <c r="D174" s="82">
        <v>163</v>
      </c>
      <c r="E174" s="121">
        <f t="shared" si="70"/>
        <v>47623</v>
      </c>
      <c r="F174" s="1"/>
      <c r="G174" s="4">
        <f t="shared" si="78"/>
        <v>1086.3699999999999</v>
      </c>
      <c r="H174" s="102">
        <f t="shared" si="53"/>
        <v>22250.950000000048</v>
      </c>
      <c r="I174" s="162">
        <f t="shared" si="54"/>
        <v>163</v>
      </c>
      <c r="J174" s="124">
        <f t="shared" si="59"/>
        <v>1383.58</v>
      </c>
      <c r="K174" s="125">
        <f t="shared" si="60"/>
        <v>50</v>
      </c>
      <c r="L174" s="125">
        <f t="shared" si="61"/>
        <v>1333.58</v>
      </c>
      <c r="M174" s="125">
        <f t="shared" si="62"/>
        <v>49.03</v>
      </c>
      <c r="N174" s="269">
        <f t="shared" si="63"/>
        <v>1284.55</v>
      </c>
      <c r="O174" s="125">
        <f t="shared" si="64"/>
        <v>22250.950000000048</v>
      </c>
      <c r="P174" s="118">
        <f t="shared" si="55"/>
        <v>1385.58</v>
      </c>
      <c r="Q174" s="109">
        <f t="shared" si="56"/>
        <v>770.79426181649455</v>
      </c>
      <c r="R174" s="95">
        <f t="shared" si="65"/>
        <v>13785.207429527904</v>
      </c>
      <c r="S174" s="172">
        <f t="shared" si="57"/>
        <v>-1385.58</v>
      </c>
      <c r="T174" s="53"/>
      <c r="U174" s="162">
        <f t="shared" si="71"/>
        <v>163</v>
      </c>
      <c r="V174" s="124">
        <f t="shared" si="72"/>
        <v>1383.58</v>
      </c>
      <c r="W174" s="125">
        <f t="shared" si="73"/>
        <v>50</v>
      </c>
      <c r="X174" s="125">
        <f t="shared" si="74"/>
        <v>1333.58</v>
      </c>
      <c r="Y174" s="258">
        <f t="shared" si="66"/>
        <v>49.03</v>
      </c>
      <c r="Z174" s="269">
        <f t="shared" si="75"/>
        <v>1284.55</v>
      </c>
      <c r="AA174" s="125">
        <f t="shared" si="76"/>
        <v>22250.950000000048</v>
      </c>
      <c r="AB174" s="118">
        <f t="shared" si="67"/>
        <v>1385.58</v>
      </c>
      <c r="AC174" s="109">
        <f t="shared" si="77"/>
        <v>774.5530677730992</v>
      </c>
      <c r="AD174" s="95">
        <f t="shared" si="68"/>
        <v>13855.882536333853</v>
      </c>
      <c r="AE174" s="172">
        <f t="shared" si="58"/>
        <v>-1385.58</v>
      </c>
      <c r="AS174" s="53"/>
      <c r="BT174" s="96"/>
      <c r="BU174" s="96"/>
      <c r="BV174" s="96"/>
      <c r="BW174" s="96"/>
    </row>
    <row r="175" spans="1:75" ht="15.6" customHeight="1" x14ac:dyDescent="0.3">
      <c r="A175" s="282">
        <v>164</v>
      </c>
      <c r="B175" s="119" t="str">
        <f t="shared" si="69"/>
        <v/>
      </c>
      <c r="C175" s="120"/>
      <c r="D175" s="82">
        <v>164</v>
      </c>
      <c r="E175" s="121">
        <f t="shared" si="70"/>
        <v>47654</v>
      </c>
      <c r="F175" s="1"/>
      <c r="G175" s="4">
        <f t="shared" si="78"/>
        <v>1087.3699999999999</v>
      </c>
      <c r="H175" s="102">
        <f t="shared" si="53"/>
        <v>20963.730000000047</v>
      </c>
      <c r="I175" s="162">
        <f t="shared" si="54"/>
        <v>164</v>
      </c>
      <c r="J175" s="124">
        <f t="shared" si="59"/>
        <v>1383.58</v>
      </c>
      <c r="K175" s="125">
        <f t="shared" si="60"/>
        <v>50</v>
      </c>
      <c r="L175" s="125">
        <f t="shared" si="61"/>
        <v>1333.58</v>
      </c>
      <c r="M175" s="125">
        <f t="shared" si="62"/>
        <v>46.36</v>
      </c>
      <c r="N175" s="269">
        <f t="shared" si="63"/>
        <v>1287.22</v>
      </c>
      <c r="O175" s="125">
        <f t="shared" si="64"/>
        <v>20963.730000000047</v>
      </c>
      <c r="P175" s="118">
        <f t="shared" si="55"/>
        <v>1385.58</v>
      </c>
      <c r="Q175" s="109">
        <f t="shared" si="56"/>
        <v>768.02602806163031</v>
      </c>
      <c r="R175" s="95">
        <f t="shared" si="65"/>
        <v>13014.413167711409</v>
      </c>
      <c r="S175" s="172">
        <f t="shared" si="57"/>
        <v>-1385.58</v>
      </c>
      <c r="T175" s="53"/>
      <c r="U175" s="162">
        <f t="shared" si="71"/>
        <v>164</v>
      </c>
      <c r="V175" s="124">
        <f t="shared" si="72"/>
        <v>1383.58</v>
      </c>
      <c r="W175" s="125">
        <f t="shared" si="73"/>
        <v>50</v>
      </c>
      <c r="X175" s="125">
        <f t="shared" si="74"/>
        <v>1333.58</v>
      </c>
      <c r="Y175" s="258">
        <f t="shared" si="66"/>
        <v>46.36</v>
      </c>
      <c r="Z175" s="269">
        <f t="shared" si="75"/>
        <v>1287.22</v>
      </c>
      <c r="AA175" s="125">
        <f t="shared" si="76"/>
        <v>20963.730000000047</v>
      </c>
      <c r="AB175" s="118">
        <f t="shared" si="67"/>
        <v>1385.58</v>
      </c>
      <c r="AC175" s="109">
        <f t="shared" si="77"/>
        <v>771.79436824537902</v>
      </c>
      <c r="AD175" s="95">
        <f t="shared" si="68"/>
        <v>13081.329468560754</v>
      </c>
      <c r="AE175" s="172">
        <f t="shared" si="58"/>
        <v>-1385.58</v>
      </c>
      <c r="AS175" s="53"/>
      <c r="BT175" s="96"/>
      <c r="BU175" s="96"/>
      <c r="BV175" s="96"/>
      <c r="BW175" s="96"/>
    </row>
    <row r="176" spans="1:75" ht="15.6" customHeight="1" x14ac:dyDescent="0.3">
      <c r="A176" s="282">
        <v>165</v>
      </c>
      <c r="B176" s="119" t="str">
        <f t="shared" si="69"/>
        <v/>
      </c>
      <c r="C176" s="120"/>
      <c r="D176" s="82">
        <v>165</v>
      </c>
      <c r="E176" s="121">
        <f t="shared" si="70"/>
        <v>47684</v>
      </c>
      <c r="F176" s="1"/>
      <c r="G176" s="4">
        <f t="shared" si="78"/>
        <v>1088.3699999999999</v>
      </c>
      <c r="H176" s="102">
        <f t="shared" si="53"/>
        <v>19673.820000000047</v>
      </c>
      <c r="I176" s="162">
        <f t="shared" si="54"/>
        <v>165</v>
      </c>
      <c r="J176" s="124">
        <f t="shared" si="59"/>
        <v>1383.58</v>
      </c>
      <c r="K176" s="125">
        <f t="shared" si="60"/>
        <v>50</v>
      </c>
      <c r="L176" s="125">
        <f t="shared" si="61"/>
        <v>1333.58</v>
      </c>
      <c r="M176" s="125">
        <f t="shared" si="62"/>
        <v>43.67</v>
      </c>
      <c r="N176" s="269">
        <f t="shared" si="63"/>
        <v>1289.9099999999999</v>
      </c>
      <c r="O176" s="125">
        <f t="shared" si="64"/>
        <v>19673.820000000047</v>
      </c>
      <c r="P176" s="118">
        <f t="shared" si="55"/>
        <v>1385.58</v>
      </c>
      <c r="Q176" s="109">
        <f t="shared" si="56"/>
        <v>765.26773615312004</v>
      </c>
      <c r="R176" s="95">
        <f t="shared" si="65"/>
        <v>12246.387139649778</v>
      </c>
      <c r="S176" s="172">
        <f t="shared" si="57"/>
        <v>-1385.58</v>
      </c>
      <c r="T176" s="53"/>
      <c r="U176" s="162">
        <f t="shared" si="71"/>
        <v>165</v>
      </c>
      <c r="V176" s="124">
        <f t="shared" si="72"/>
        <v>1383.58</v>
      </c>
      <c r="W176" s="125">
        <f t="shared" si="73"/>
        <v>50</v>
      </c>
      <c r="X176" s="125">
        <f t="shared" si="74"/>
        <v>1333.58</v>
      </c>
      <c r="Y176" s="258">
        <f t="shared" si="66"/>
        <v>43.67</v>
      </c>
      <c r="Z176" s="269">
        <f t="shared" si="75"/>
        <v>1289.9099999999999</v>
      </c>
      <c r="AA176" s="125">
        <f t="shared" si="76"/>
        <v>19673.820000000047</v>
      </c>
      <c r="AB176" s="118">
        <f t="shared" si="67"/>
        <v>1385.58</v>
      </c>
      <c r="AC176" s="109">
        <f t="shared" si="77"/>
        <v>769.04549428468681</v>
      </c>
      <c r="AD176" s="95">
        <f t="shared" si="68"/>
        <v>12309.535100315376</v>
      </c>
      <c r="AE176" s="172">
        <f t="shared" si="58"/>
        <v>-1385.58</v>
      </c>
      <c r="AS176" s="53"/>
      <c r="BT176" s="96"/>
      <c r="BU176" s="96"/>
      <c r="BV176" s="96"/>
      <c r="BW176" s="96"/>
    </row>
    <row r="177" spans="1:75" ht="15.6" customHeight="1" x14ac:dyDescent="0.3">
      <c r="A177" s="282">
        <v>166</v>
      </c>
      <c r="B177" s="119" t="str">
        <f t="shared" si="69"/>
        <v/>
      </c>
      <c r="C177" s="120"/>
      <c r="D177" s="82">
        <v>166</v>
      </c>
      <c r="E177" s="121">
        <f t="shared" si="70"/>
        <v>47715</v>
      </c>
      <c r="F177" s="1"/>
      <c r="G177" s="4">
        <f t="shared" si="78"/>
        <v>1089.3699999999999</v>
      </c>
      <c r="H177" s="102">
        <f t="shared" si="53"/>
        <v>18381.230000000047</v>
      </c>
      <c r="I177" s="162">
        <f t="shared" si="54"/>
        <v>166</v>
      </c>
      <c r="J177" s="124">
        <f t="shared" si="59"/>
        <v>1383.58</v>
      </c>
      <c r="K177" s="125">
        <f t="shared" si="60"/>
        <v>50</v>
      </c>
      <c r="L177" s="125">
        <f t="shared" si="61"/>
        <v>1333.58</v>
      </c>
      <c r="M177" s="125">
        <f t="shared" si="62"/>
        <v>40.99</v>
      </c>
      <c r="N177" s="269">
        <f t="shared" si="63"/>
        <v>1292.5899999999999</v>
      </c>
      <c r="O177" s="125">
        <f t="shared" si="64"/>
        <v>18381.230000000047</v>
      </c>
      <c r="P177" s="118">
        <f t="shared" si="55"/>
        <v>1385.58</v>
      </c>
      <c r="Q177" s="109">
        <f t="shared" si="56"/>
        <v>762.51935038577517</v>
      </c>
      <c r="R177" s="95">
        <f t="shared" si="65"/>
        <v>11481.119403496657</v>
      </c>
      <c r="S177" s="172">
        <f t="shared" si="57"/>
        <v>-1385.58</v>
      </c>
      <c r="T177" s="53"/>
      <c r="U177" s="162">
        <f t="shared" si="71"/>
        <v>166</v>
      </c>
      <c r="V177" s="124">
        <f t="shared" si="72"/>
        <v>1383.58</v>
      </c>
      <c r="W177" s="125">
        <f t="shared" si="73"/>
        <v>50</v>
      </c>
      <c r="X177" s="125">
        <f t="shared" si="74"/>
        <v>1333.58</v>
      </c>
      <c r="Y177" s="258">
        <f t="shared" si="66"/>
        <v>40.99</v>
      </c>
      <c r="Z177" s="269">
        <f t="shared" si="75"/>
        <v>1292.5899999999999</v>
      </c>
      <c r="AA177" s="125">
        <f t="shared" si="76"/>
        <v>18381.230000000047</v>
      </c>
      <c r="AB177" s="118">
        <f t="shared" si="67"/>
        <v>1385.58</v>
      </c>
      <c r="AC177" s="109">
        <f t="shared" si="77"/>
        <v>766.30641089563233</v>
      </c>
      <c r="AD177" s="95">
        <f t="shared" si="68"/>
        <v>11540.489606030689</v>
      </c>
      <c r="AE177" s="172">
        <f t="shared" si="58"/>
        <v>-1385.58</v>
      </c>
      <c r="AS177" s="53"/>
      <c r="BT177" s="96"/>
      <c r="BU177" s="96"/>
      <c r="BV177" s="96"/>
      <c r="BW177" s="96"/>
    </row>
    <row r="178" spans="1:75" ht="15.6" customHeight="1" x14ac:dyDescent="0.3">
      <c r="A178" s="282">
        <v>167</v>
      </c>
      <c r="B178" s="119" t="str">
        <f t="shared" si="69"/>
        <v/>
      </c>
      <c r="C178" s="120"/>
      <c r="D178" s="82">
        <v>167</v>
      </c>
      <c r="E178" s="121">
        <f t="shared" si="70"/>
        <v>47746</v>
      </c>
      <c r="F178" s="1"/>
      <c r="G178" s="4">
        <f t="shared" si="78"/>
        <v>1090.3699999999999</v>
      </c>
      <c r="H178" s="102">
        <f t="shared" si="53"/>
        <v>17085.940000000046</v>
      </c>
      <c r="I178" s="162">
        <f t="shared" si="54"/>
        <v>167</v>
      </c>
      <c r="J178" s="124">
        <f t="shared" si="59"/>
        <v>1383.58</v>
      </c>
      <c r="K178" s="125">
        <f t="shared" si="60"/>
        <v>50</v>
      </c>
      <c r="L178" s="125">
        <f t="shared" si="61"/>
        <v>1333.58</v>
      </c>
      <c r="M178" s="125">
        <f t="shared" si="62"/>
        <v>38.29</v>
      </c>
      <c r="N178" s="269">
        <f t="shared" si="63"/>
        <v>1295.29</v>
      </c>
      <c r="O178" s="125">
        <f t="shared" si="64"/>
        <v>17085.940000000046</v>
      </c>
      <c r="P178" s="118">
        <f t="shared" si="55"/>
        <v>1385.58</v>
      </c>
      <c r="Q178" s="109">
        <f t="shared" si="56"/>
        <v>759.7808351826385</v>
      </c>
      <c r="R178" s="95">
        <f t="shared" si="65"/>
        <v>10718.600053110882</v>
      </c>
      <c r="S178" s="172">
        <f t="shared" si="57"/>
        <v>-1385.58</v>
      </c>
      <c r="T178" s="53"/>
      <c r="U178" s="162">
        <f t="shared" si="71"/>
        <v>167</v>
      </c>
      <c r="V178" s="124">
        <f t="shared" si="72"/>
        <v>1383.58</v>
      </c>
      <c r="W178" s="125">
        <f t="shared" si="73"/>
        <v>50</v>
      </c>
      <c r="X178" s="125">
        <f t="shared" si="74"/>
        <v>1333.58</v>
      </c>
      <c r="Y178" s="258">
        <f t="shared" si="66"/>
        <v>38.29</v>
      </c>
      <c r="Z178" s="269">
        <f t="shared" si="75"/>
        <v>1295.29</v>
      </c>
      <c r="AA178" s="125">
        <f t="shared" si="76"/>
        <v>17085.940000000046</v>
      </c>
      <c r="AB178" s="118">
        <f t="shared" si="67"/>
        <v>1385.58</v>
      </c>
      <c r="AC178" s="109">
        <f t="shared" si="77"/>
        <v>763.57708320746656</v>
      </c>
      <c r="AD178" s="95">
        <f t="shared" si="68"/>
        <v>10774.183195135056</v>
      </c>
      <c r="AE178" s="172">
        <f t="shared" si="58"/>
        <v>-1385.58</v>
      </c>
      <c r="AS178" s="53"/>
      <c r="BT178" s="96"/>
      <c r="BU178" s="96"/>
      <c r="BV178" s="96"/>
      <c r="BW178" s="96"/>
    </row>
    <row r="179" spans="1:75" ht="15.6" customHeight="1" x14ac:dyDescent="0.3">
      <c r="A179" s="282">
        <v>168</v>
      </c>
      <c r="B179" s="119" t="str">
        <f t="shared" si="69"/>
        <v/>
      </c>
      <c r="C179" s="120"/>
      <c r="D179" s="82">
        <v>168</v>
      </c>
      <c r="E179" s="121">
        <f t="shared" si="70"/>
        <v>47776</v>
      </c>
      <c r="F179" s="1"/>
      <c r="G179" s="4">
        <f t="shared" si="78"/>
        <v>1091.3699999999999</v>
      </c>
      <c r="H179" s="102">
        <f t="shared" si="53"/>
        <v>15787.960000000046</v>
      </c>
      <c r="I179" s="162">
        <f t="shared" si="54"/>
        <v>168</v>
      </c>
      <c r="J179" s="124">
        <f t="shared" si="59"/>
        <v>1383.58</v>
      </c>
      <c r="K179" s="125">
        <f t="shared" si="60"/>
        <v>50</v>
      </c>
      <c r="L179" s="125">
        <f t="shared" si="61"/>
        <v>1333.58</v>
      </c>
      <c r="M179" s="125">
        <f t="shared" si="62"/>
        <v>35.6</v>
      </c>
      <c r="N179" s="269">
        <f t="shared" si="63"/>
        <v>1297.98</v>
      </c>
      <c r="O179" s="125">
        <f t="shared" si="64"/>
        <v>15787.960000000046</v>
      </c>
      <c r="P179" s="118">
        <f t="shared" si="55"/>
        <v>1385.58</v>
      </c>
      <c r="Q179" s="109">
        <f t="shared" si="56"/>
        <v>757.05215509452387</v>
      </c>
      <c r="R179" s="95">
        <f t="shared" si="65"/>
        <v>9958.8192179282432</v>
      </c>
      <c r="S179" s="172">
        <f t="shared" si="57"/>
        <v>-1385.58</v>
      </c>
      <c r="T179" s="53"/>
      <c r="U179" s="162">
        <f t="shared" si="71"/>
        <v>168</v>
      </c>
      <c r="V179" s="124">
        <f t="shared" si="72"/>
        <v>1383.58</v>
      </c>
      <c r="W179" s="125">
        <f t="shared" si="73"/>
        <v>50</v>
      </c>
      <c r="X179" s="125">
        <f t="shared" si="74"/>
        <v>1333.58</v>
      </c>
      <c r="Y179" s="258">
        <f t="shared" si="66"/>
        <v>35.6</v>
      </c>
      <c r="Z179" s="269">
        <f t="shared" si="75"/>
        <v>1297.98</v>
      </c>
      <c r="AA179" s="125">
        <f t="shared" si="76"/>
        <v>15787.960000000046</v>
      </c>
      <c r="AB179" s="118">
        <f t="shared" si="67"/>
        <v>1385.58</v>
      </c>
      <c r="AC179" s="109">
        <f t="shared" si="77"/>
        <v>760.85747647363883</v>
      </c>
      <c r="AD179" s="95">
        <f t="shared" si="68"/>
        <v>10010.606111927589</v>
      </c>
      <c r="AE179" s="172">
        <f t="shared" si="58"/>
        <v>-1385.58</v>
      </c>
      <c r="AS179" s="53"/>
      <c r="BT179" s="96"/>
      <c r="BU179" s="96"/>
      <c r="BV179" s="96"/>
      <c r="BW179" s="96"/>
    </row>
    <row r="180" spans="1:75" ht="15.6" customHeight="1" x14ac:dyDescent="0.3">
      <c r="A180" s="282">
        <v>169</v>
      </c>
      <c r="B180" s="119" t="str">
        <f t="shared" si="69"/>
        <v/>
      </c>
      <c r="C180" s="120"/>
      <c r="D180" s="82">
        <v>169</v>
      </c>
      <c r="E180" s="121">
        <f t="shared" si="70"/>
        <v>47807</v>
      </c>
      <c r="F180" s="1"/>
      <c r="G180" s="4">
        <f t="shared" si="78"/>
        <v>1092.3699999999999</v>
      </c>
      <c r="H180" s="102">
        <f t="shared" si="53"/>
        <v>14487.270000000046</v>
      </c>
      <c r="I180" s="162">
        <f t="shared" si="54"/>
        <v>169</v>
      </c>
      <c r="J180" s="124">
        <f t="shared" si="59"/>
        <v>1383.58</v>
      </c>
      <c r="K180" s="125">
        <f t="shared" si="60"/>
        <v>50</v>
      </c>
      <c r="L180" s="125">
        <f t="shared" si="61"/>
        <v>1333.58</v>
      </c>
      <c r="M180" s="125">
        <f t="shared" si="62"/>
        <v>32.89</v>
      </c>
      <c r="N180" s="269">
        <f t="shared" si="63"/>
        <v>1300.6899999999998</v>
      </c>
      <c r="O180" s="125">
        <f t="shared" si="64"/>
        <v>14487.270000000046</v>
      </c>
      <c r="P180" s="118">
        <f t="shared" si="55"/>
        <v>1985.58</v>
      </c>
      <c r="Q180" s="109">
        <f t="shared" si="56"/>
        <v>1080.9834609163722</v>
      </c>
      <c r="R180" s="95">
        <f t="shared" si="65"/>
        <v>9201.76706283372</v>
      </c>
      <c r="S180" s="172">
        <f t="shared" si="57"/>
        <v>-1985.58</v>
      </c>
      <c r="T180" s="53"/>
      <c r="U180" s="162">
        <f t="shared" si="71"/>
        <v>169</v>
      </c>
      <c r="V180" s="124">
        <f t="shared" si="72"/>
        <v>1383.58</v>
      </c>
      <c r="W180" s="125">
        <f t="shared" si="73"/>
        <v>50</v>
      </c>
      <c r="X180" s="125">
        <f t="shared" si="74"/>
        <v>1333.58</v>
      </c>
      <c r="Y180" s="258">
        <f t="shared" si="66"/>
        <v>32.89</v>
      </c>
      <c r="Z180" s="269">
        <f t="shared" si="75"/>
        <v>1300.6899999999998</v>
      </c>
      <c r="AA180" s="125">
        <f t="shared" si="76"/>
        <v>14487.270000000046</v>
      </c>
      <c r="AB180" s="118">
        <f t="shared" si="67"/>
        <v>1985.58</v>
      </c>
      <c r="AC180" s="109">
        <f t="shared" si="77"/>
        <v>1086.4494467184575</v>
      </c>
      <c r="AD180" s="95">
        <f t="shared" si="68"/>
        <v>9249.7486354539506</v>
      </c>
      <c r="AE180" s="172">
        <f t="shared" si="58"/>
        <v>-1985.58</v>
      </c>
      <c r="AS180" s="53"/>
      <c r="BT180" s="96"/>
      <c r="BU180" s="96"/>
      <c r="BV180" s="96"/>
      <c r="BW180" s="96"/>
    </row>
    <row r="181" spans="1:75" ht="15.6" customHeight="1" x14ac:dyDescent="0.3">
      <c r="A181" s="282">
        <v>170</v>
      </c>
      <c r="B181" s="119" t="str">
        <f t="shared" si="69"/>
        <v/>
      </c>
      <c r="C181" s="120"/>
      <c r="D181" s="82">
        <v>170</v>
      </c>
      <c r="E181" s="121">
        <f t="shared" si="70"/>
        <v>47837</v>
      </c>
      <c r="F181" s="1"/>
      <c r="G181" s="4">
        <f t="shared" si="78"/>
        <v>1093.3699999999999</v>
      </c>
      <c r="H181" s="102">
        <f t="shared" si="53"/>
        <v>13183.870000000046</v>
      </c>
      <c r="I181" s="162">
        <f t="shared" si="54"/>
        <v>170</v>
      </c>
      <c r="J181" s="124">
        <f t="shared" si="59"/>
        <v>1383.58</v>
      </c>
      <c r="K181" s="125">
        <f t="shared" si="60"/>
        <v>50</v>
      </c>
      <c r="L181" s="125">
        <f t="shared" si="61"/>
        <v>1333.58</v>
      </c>
      <c r="M181" s="125">
        <f t="shared" si="62"/>
        <v>30.18</v>
      </c>
      <c r="N181" s="269">
        <f t="shared" si="63"/>
        <v>1303.3999999999999</v>
      </c>
      <c r="O181" s="125">
        <f t="shared" si="64"/>
        <v>13183.870000000046</v>
      </c>
      <c r="P181" s="118">
        <f t="shared" si="55"/>
        <v>1385.58</v>
      </c>
      <c r="Q181" s="109">
        <f t="shared" si="56"/>
        <v>751.62415910272341</v>
      </c>
      <c r="R181" s="95">
        <f t="shared" si="65"/>
        <v>8120.7836019173483</v>
      </c>
      <c r="S181" s="172">
        <f t="shared" si="57"/>
        <v>-1385.58</v>
      </c>
      <c r="T181" s="53"/>
      <c r="U181" s="162">
        <f t="shared" si="71"/>
        <v>170</v>
      </c>
      <c r="V181" s="124">
        <f t="shared" si="72"/>
        <v>1383.58</v>
      </c>
      <c r="W181" s="125">
        <f t="shared" si="73"/>
        <v>50</v>
      </c>
      <c r="X181" s="125">
        <f t="shared" si="74"/>
        <v>1333.58</v>
      </c>
      <c r="Y181" s="258">
        <f t="shared" si="66"/>
        <v>30.18</v>
      </c>
      <c r="Z181" s="269">
        <f t="shared" si="75"/>
        <v>1303.3999999999999</v>
      </c>
      <c r="AA181" s="125">
        <f t="shared" si="76"/>
        <v>13183.870000000046</v>
      </c>
      <c r="AB181" s="118">
        <f t="shared" si="67"/>
        <v>1385.58</v>
      </c>
      <c r="AC181" s="109">
        <f t="shared" si="77"/>
        <v>755.44728750113325</v>
      </c>
      <c r="AD181" s="95">
        <f t="shared" si="68"/>
        <v>8163.2991887354929</v>
      </c>
      <c r="AE181" s="172">
        <f t="shared" si="58"/>
        <v>-1385.58</v>
      </c>
      <c r="AS181" s="53"/>
      <c r="BT181" s="96"/>
      <c r="BU181" s="96"/>
      <c r="BV181" s="96"/>
      <c r="BW181" s="96"/>
    </row>
    <row r="182" spans="1:75" ht="15.6" customHeight="1" x14ac:dyDescent="0.3">
      <c r="A182" s="282">
        <v>171</v>
      </c>
      <c r="B182" s="119" t="str">
        <f t="shared" si="69"/>
        <v/>
      </c>
      <c r="C182" s="120"/>
      <c r="D182" s="82">
        <v>171</v>
      </c>
      <c r="E182" s="121">
        <f t="shared" si="70"/>
        <v>47868</v>
      </c>
      <c r="F182" s="1"/>
      <c r="G182" s="4">
        <f t="shared" si="78"/>
        <v>1094.3699999999999</v>
      </c>
      <c r="H182" s="102">
        <f t="shared" si="53"/>
        <v>11877.760000000046</v>
      </c>
      <c r="I182" s="162">
        <f t="shared" si="54"/>
        <v>171</v>
      </c>
      <c r="J182" s="124">
        <f t="shared" si="59"/>
        <v>1383.58</v>
      </c>
      <c r="K182" s="125">
        <f t="shared" si="60"/>
        <v>50</v>
      </c>
      <c r="L182" s="125">
        <f t="shared" si="61"/>
        <v>1333.58</v>
      </c>
      <c r="M182" s="125">
        <f t="shared" si="62"/>
        <v>27.47</v>
      </c>
      <c r="N182" s="269">
        <f t="shared" si="63"/>
        <v>1306.1099999999999</v>
      </c>
      <c r="O182" s="125">
        <f t="shared" si="64"/>
        <v>11877.760000000046</v>
      </c>
      <c r="P182" s="118">
        <f t="shared" si="55"/>
        <v>1385.58</v>
      </c>
      <c r="Q182" s="109">
        <f t="shared" si="56"/>
        <v>748.92477293539991</v>
      </c>
      <c r="R182" s="95">
        <f t="shared" si="65"/>
        <v>7369.1594428146245</v>
      </c>
      <c r="S182" s="172">
        <f t="shared" si="57"/>
        <v>-1385.58</v>
      </c>
      <c r="T182" s="53"/>
      <c r="U182" s="162">
        <f t="shared" si="71"/>
        <v>171</v>
      </c>
      <c r="V182" s="124">
        <f t="shared" si="72"/>
        <v>1383.58</v>
      </c>
      <c r="W182" s="125">
        <f t="shared" si="73"/>
        <v>50</v>
      </c>
      <c r="X182" s="125">
        <f t="shared" si="74"/>
        <v>1333.58</v>
      </c>
      <c r="Y182" s="258">
        <f t="shared" si="66"/>
        <v>27.47</v>
      </c>
      <c r="Z182" s="269">
        <f t="shared" si="75"/>
        <v>1306.1099999999999</v>
      </c>
      <c r="AA182" s="125">
        <f t="shared" si="76"/>
        <v>11877.760000000046</v>
      </c>
      <c r="AB182" s="118">
        <f t="shared" si="67"/>
        <v>1385.58</v>
      </c>
      <c r="AC182" s="109">
        <f t="shared" si="77"/>
        <v>752.75663638637013</v>
      </c>
      <c r="AD182" s="95">
        <f t="shared" si="68"/>
        <v>7407.8519012343595</v>
      </c>
      <c r="AE182" s="172">
        <f t="shared" si="58"/>
        <v>-1385.58</v>
      </c>
      <c r="AS182" s="53"/>
      <c r="BT182" s="96"/>
      <c r="BU182" s="96"/>
      <c r="BV182" s="96"/>
      <c r="BW182" s="96"/>
    </row>
    <row r="183" spans="1:75" ht="15.6" customHeight="1" x14ac:dyDescent="0.3">
      <c r="A183" s="282">
        <v>172</v>
      </c>
      <c r="B183" s="119" t="str">
        <f t="shared" si="69"/>
        <v/>
      </c>
      <c r="C183" s="120"/>
      <c r="D183" s="82">
        <v>172</v>
      </c>
      <c r="E183" s="121">
        <f t="shared" si="70"/>
        <v>47899</v>
      </c>
      <c r="F183" s="1"/>
      <c r="G183" s="4">
        <f t="shared" si="78"/>
        <v>1095.3699999999999</v>
      </c>
      <c r="H183" s="102">
        <f t="shared" si="53"/>
        <v>10568.930000000046</v>
      </c>
      <c r="I183" s="162">
        <f t="shared" si="54"/>
        <v>172</v>
      </c>
      <c r="J183" s="124">
        <f t="shared" si="59"/>
        <v>1383.58</v>
      </c>
      <c r="K183" s="125">
        <f t="shared" si="60"/>
        <v>50</v>
      </c>
      <c r="L183" s="125">
        <f t="shared" si="61"/>
        <v>1333.58</v>
      </c>
      <c r="M183" s="125">
        <f t="shared" si="62"/>
        <v>24.75</v>
      </c>
      <c r="N183" s="269">
        <f t="shared" si="63"/>
        <v>1308.83</v>
      </c>
      <c r="O183" s="125">
        <f t="shared" si="64"/>
        <v>10568.930000000046</v>
      </c>
      <c r="P183" s="118">
        <f t="shared" si="55"/>
        <v>1385.58</v>
      </c>
      <c r="Q183" s="109">
        <f t="shared" si="56"/>
        <v>746.23508135491522</v>
      </c>
      <c r="R183" s="95">
        <f t="shared" si="65"/>
        <v>6620.2346698792244</v>
      </c>
      <c r="S183" s="172">
        <f t="shared" si="57"/>
        <v>-1385.58</v>
      </c>
      <c r="T183" s="53"/>
      <c r="U183" s="162">
        <f t="shared" si="71"/>
        <v>172</v>
      </c>
      <c r="V183" s="124">
        <f t="shared" si="72"/>
        <v>1383.58</v>
      </c>
      <c r="W183" s="125">
        <f t="shared" si="73"/>
        <v>50</v>
      </c>
      <c r="X183" s="125">
        <f t="shared" si="74"/>
        <v>1333.58</v>
      </c>
      <c r="Y183" s="258">
        <f t="shared" si="66"/>
        <v>24.75</v>
      </c>
      <c r="Z183" s="269">
        <f t="shared" si="75"/>
        <v>1308.83</v>
      </c>
      <c r="AA183" s="125">
        <f t="shared" si="76"/>
        <v>10568.930000000046</v>
      </c>
      <c r="AB183" s="118">
        <f t="shared" si="67"/>
        <v>1385.58</v>
      </c>
      <c r="AC183" s="109">
        <f t="shared" si="77"/>
        <v>750.07556847289845</v>
      </c>
      <c r="AD183" s="95">
        <f t="shared" si="68"/>
        <v>6655.0952648479897</v>
      </c>
      <c r="AE183" s="172">
        <f t="shared" si="58"/>
        <v>-1385.58</v>
      </c>
      <c r="AS183" s="53"/>
      <c r="BT183" s="96"/>
      <c r="BU183" s="96"/>
      <c r="BV183" s="96"/>
      <c r="BW183" s="96"/>
    </row>
    <row r="184" spans="1:75" ht="15.6" customHeight="1" x14ac:dyDescent="0.3">
      <c r="A184" s="282">
        <v>173</v>
      </c>
      <c r="B184" s="119" t="str">
        <f t="shared" si="69"/>
        <v/>
      </c>
      <c r="C184" s="120"/>
      <c r="D184" s="82">
        <v>173</v>
      </c>
      <c r="E184" s="121">
        <f t="shared" si="70"/>
        <v>47927</v>
      </c>
      <c r="F184" s="1"/>
      <c r="G184" s="4">
        <f t="shared" si="78"/>
        <v>1096.3699999999999</v>
      </c>
      <c r="H184" s="102">
        <f t="shared" si="53"/>
        <v>9257.3700000000463</v>
      </c>
      <c r="I184" s="162">
        <f t="shared" si="54"/>
        <v>173</v>
      </c>
      <c r="J184" s="124">
        <f t="shared" si="59"/>
        <v>1383.58</v>
      </c>
      <c r="K184" s="125">
        <f t="shared" si="60"/>
        <v>50</v>
      </c>
      <c r="L184" s="125">
        <f t="shared" si="61"/>
        <v>1333.58</v>
      </c>
      <c r="M184" s="125">
        <f t="shared" si="62"/>
        <v>22.02</v>
      </c>
      <c r="N184" s="269">
        <f t="shared" si="63"/>
        <v>1311.56</v>
      </c>
      <c r="O184" s="125">
        <f t="shared" si="64"/>
        <v>9257.3700000000463</v>
      </c>
      <c r="P184" s="118">
        <f t="shared" si="55"/>
        <v>1385.58</v>
      </c>
      <c r="Q184" s="109">
        <f t="shared" si="56"/>
        <v>743.555049544089</v>
      </c>
      <c r="R184" s="95">
        <f t="shared" si="65"/>
        <v>5873.9995885243088</v>
      </c>
      <c r="S184" s="172">
        <f t="shared" si="57"/>
        <v>-1385.58</v>
      </c>
      <c r="T184" s="53"/>
      <c r="U184" s="162">
        <f t="shared" si="71"/>
        <v>173</v>
      </c>
      <c r="V184" s="124">
        <f t="shared" si="72"/>
        <v>1383.58</v>
      </c>
      <c r="W184" s="125">
        <f t="shared" si="73"/>
        <v>50</v>
      </c>
      <c r="X184" s="125">
        <f t="shared" si="74"/>
        <v>1333.58</v>
      </c>
      <c r="Y184" s="258">
        <f t="shared" si="66"/>
        <v>22.02</v>
      </c>
      <c r="Z184" s="269">
        <f t="shared" si="75"/>
        <v>1311.56</v>
      </c>
      <c r="AA184" s="125">
        <f t="shared" si="76"/>
        <v>9257.3700000000463</v>
      </c>
      <c r="AB184" s="118">
        <f t="shared" si="67"/>
        <v>1385.58</v>
      </c>
      <c r="AC184" s="109">
        <f t="shared" si="77"/>
        <v>747.40404962855405</v>
      </c>
      <c r="AD184" s="95">
        <f t="shared" si="68"/>
        <v>5905.0196963750914</v>
      </c>
      <c r="AE184" s="172">
        <f t="shared" si="58"/>
        <v>-1385.58</v>
      </c>
      <c r="AS184" s="53"/>
      <c r="BT184" s="96"/>
      <c r="BU184" s="96"/>
      <c r="BV184" s="96"/>
      <c r="BW184" s="96"/>
    </row>
    <row r="185" spans="1:75" ht="15.6" customHeight="1" x14ac:dyDescent="0.3">
      <c r="A185" s="282">
        <v>174</v>
      </c>
      <c r="B185" s="119" t="str">
        <f t="shared" si="69"/>
        <v/>
      </c>
      <c r="C185" s="120"/>
      <c r="D185" s="82">
        <v>174</v>
      </c>
      <c r="E185" s="121">
        <f t="shared" si="70"/>
        <v>47958</v>
      </c>
      <c r="F185" s="1"/>
      <c r="G185" s="4">
        <f t="shared" si="78"/>
        <v>1097.3699999999999</v>
      </c>
      <c r="H185" s="102">
        <f t="shared" si="53"/>
        <v>7943.0800000000463</v>
      </c>
      <c r="I185" s="162">
        <f t="shared" si="54"/>
        <v>174</v>
      </c>
      <c r="J185" s="124">
        <f t="shared" si="59"/>
        <v>1383.58</v>
      </c>
      <c r="K185" s="125">
        <f t="shared" si="60"/>
        <v>50</v>
      </c>
      <c r="L185" s="125">
        <f t="shared" si="61"/>
        <v>1333.58</v>
      </c>
      <c r="M185" s="125">
        <f t="shared" si="62"/>
        <v>19.29</v>
      </c>
      <c r="N185" s="269">
        <f t="shared" si="63"/>
        <v>1314.29</v>
      </c>
      <c r="O185" s="125">
        <f t="shared" si="64"/>
        <v>7943.0800000000463</v>
      </c>
      <c r="P185" s="118">
        <f t="shared" si="55"/>
        <v>1385.58</v>
      </c>
      <c r="Q185" s="109">
        <f t="shared" si="56"/>
        <v>740.88464281078382</v>
      </c>
      <c r="R185" s="95">
        <f t="shared" si="65"/>
        <v>5130.4445389802195</v>
      </c>
      <c r="S185" s="172">
        <f t="shared" si="57"/>
        <v>-1385.58</v>
      </c>
      <c r="T185" s="53"/>
      <c r="U185" s="162">
        <f t="shared" si="71"/>
        <v>174</v>
      </c>
      <c r="V185" s="124">
        <f t="shared" si="72"/>
        <v>1383.58</v>
      </c>
      <c r="W185" s="125">
        <f t="shared" si="73"/>
        <v>50</v>
      </c>
      <c r="X185" s="125">
        <f t="shared" si="74"/>
        <v>1333.58</v>
      </c>
      <c r="Y185" s="258">
        <f t="shared" si="66"/>
        <v>19.29</v>
      </c>
      <c r="Z185" s="269">
        <f t="shared" si="75"/>
        <v>1314.29</v>
      </c>
      <c r="AA185" s="125">
        <f t="shared" si="76"/>
        <v>7943.0800000000463</v>
      </c>
      <c r="AB185" s="118">
        <f t="shared" si="67"/>
        <v>1385.58</v>
      </c>
      <c r="AC185" s="109">
        <f t="shared" si="77"/>
        <v>744.74204584273912</v>
      </c>
      <c r="AD185" s="95">
        <f t="shared" si="68"/>
        <v>5157.6156467465371</v>
      </c>
      <c r="AE185" s="172">
        <f t="shared" si="58"/>
        <v>-1385.58</v>
      </c>
      <c r="AS185" s="53"/>
      <c r="BT185" s="96"/>
      <c r="BU185" s="96"/>
      <c r="BV185" s="96"/>
      <c r="BW185" s="96"/>
    </row>
    <row r="186" spans="1:75" ht="15.6" customHeight="1" x14ac:dyDescent="0.3">
      <c r="A186" s="282">
        <v>175</v>
      </c>
      <c r="B186" s="119" t="str">
        <f t="shared" si="69"/>
        <v/>
      </c>
      <c r="C186" s="120"/>
      <c r="D186" s="82">
        <v>175</v>
      </c>
      <c r="E186" s="121">
        <f t="shared" si="70"/>
        <v>47988</v>
      </c>
      <c r="F186" s="1"/>
      <c r="G186" s="4">
        <f t="shared" si="78"/>
        <v>1098.3699999999999</v>
      </c>
      <c r="H186" s="102">
        <f t="shared" si="53"/>
        <v>6626.0500000000466</v>
      </c>
      <c r="I186" s="162">
        <f t="shared" si="54"/>
        <v>175</v>
      </c>
      <c r="J186" s="124">
        <f t="shared" si="59"/>
        <v>1383.58</v>
      </c>
      <c r="K186" s="125">
        <f t="shared" si="60"/>
        <v>50</v>
      </c>
      <c r="L186" s="125">
        <f t="shared" si="61"/>
        <v>1333.58</v>
      </c>
      <c r="M186" s="125">
        <f t="shared" si="62"/>
        <v>16.55</v>
      </c>
      <c r="N186" s="269">
        <f t="shared" si="63"/>
        <v>1317.03</v>
      </c>
      <c r="O186" s="125">
        <f t="shared" si="64"/>
        <v>6626.0500000000466</v>
      </c>
      <c r="P186" s="118">
        <f t="shared" si="55"/>
        <v>1385.58</v>
      </c>
      <c r="Q186" s="109">
        <f t="shared" si="56"/>
        <v>738.22382658745596</v>
      </c>
      <c r="R186" s="95">
        <f t="shared" si="65"/>
        <v>4389.5598961694359</v>
      </c>
      <c r="S186" s="172">
        <f t="shared" si="57"/>
        <v>-1385.58</v>
      </c>
      <c r="T186" s="53"/>
      <c r="U186" s="162">
        <f t="shared" si="71"/>
        <v>175</v>
      </c>
      <c r="V186" s="124">
        <f t="shared" si="72"/>
        <v>1383.58</v>
      </c>
      <c r="W186" s="125">
        <f t="shared" si="73"/>
        <v>50</v>
      </c>
      <c r="X186" s="125">
        <f t="shared" si="74"/>
        <v>1333.58</v>
      </c>
      <c r="Y186" s="258">
        <f t="shared" si="66"/>
        <v>16.55</v>
      </c>
      <c r="Z186" s="269">
        <f t="shared" si="75"/>
        <v>1317.03</v>
      </c>
      <c r="AA186" s="125">
        <f t="shared" si="76"/>
        <v>6626.0500000000466</v>
      </c>
      <c r="AB186" s="118">
        <f t="shared" si="67"/>
        <v>1385.58</v>
      </c>
      <c r="AC186" s="109">
        <f t="shared" si="77"/>
        <v>742.089523225991</v>
      </c>
      <c r="AD186" s="95">
        <f t="shared" si="68"/>
        <v>4412.8736009037975</v>
      </c>
      <c r="AE186" s="172">
        <f t="shared" si="58"/>
        <v>-1385.58</v>
      </c>
      <c r="AS186" s="53"/>
      <c r="BT186" s="96"/>
      <c r="BU186" s="96"/>
      <c r="BV186" s="96"/>
      <c r="BW186" s="96"/>
    </row>
    <row r="187" spans="1:75" ht="15.6" customHeight="1" x14ac:dyDescent="0.3">
      <c r="A187" s="282">
        <v>176</v>
      </c>
      <c r="B187" s="119" t="str">
        <f t="shared" si="69"/>
        <v/>
      </c>
      <c r="C187" s="120"/>
      <c r="D187" s="82">
        <v>176</v>
      </c>
      <c r="E187" s="121">
        <f t="shared" si="70"/>
        <v>48019</v>
      </c>
      <c r="F187" s="1"/>
      <c r="G187" s="4">
        <f t="shared" si="78"/>
        <v>1099.3699999999999</v>
      </c>
      <c r="H187" s="102">
        <f t="shared" si="53"/>
        <v>5306.2700000000468</v>
      </c>
      <c r="I187" s="162">
        <f t="shared" si="54"/>
        <v>176</v>
      </c>
      <c r="J187" s="124">
        <f t="shared" si="59"/>
        <v>1383.58</v>
      </c>
      <c r="K187" s="125">
        <f t="shared" si="60"/>
        <v>50</v>
      </c>
      <c r="L187" s="125">
        <f t="shared" si="61"/>
        <v>1333.58</v>
      </c>
      <c r="M187" s="125">
        <f t="shared" si="62"/>
        <v>13.8</v>
      </c>
      <c r="N187" s="269">
        <f t="shared" si="63"/>
        <v>1319.78</v>
      </c>
      <c r="O187" s="125">
        <f t="shared" si="64"/>
        <v>5306.2700000000468</v>
      </c>
      <c r="P187" s="118">
        <f t="shared" si="55"/>
        <v>1385.58</v>
      </c>
      <c r="Q187" s="109">
        <f t="shared" si="56"/>
        <v>735.57256643070741</v>
      </c>
      <c r="R187" s="95">
        <f t="shared" si="65"/>
        <v>3651.3360695819797</v>
      </c>
      <c r="S187" s="172">
        <f t="shared" si="57"/>
        <v>-1385.58</v>
      </c>
      <c r="T187" s="53"/>
      <c r="U187" s="162">
        <f t="shared" si="71"/>
        <v>176</v>
      </c>
      <c r="V187" s="124">
        <f t="shared" si="72"/>
        <v>1383.58</v>
      </c>
      <c r="W187" s="125">
        <f t="shared" si="73"/>
        <v>50</v>
      </c>
      <c r="X187" s="125">
        <f t="shared" si="74"/>
        <v>1333.58</v>
      </c>
      <c r="Y187" s="258">
        <f t="shared" si="66"/>
        <v>13.8</v>
      </c>
      <c r="Z187" s="269">
        <f t="shared" si="75"/>
        <v>1319.78</v>
      </c>
      <c r="AA187" s="125">
        <f t="shared" si="76"/>
        <v>5306.2700000000468</v>
      </c>
      <c r="AB187" s="118">
        <f t="shared" si="67"/>
        <v>1385.58</v>
      </c>
      <c r="AC187" s="109">
        <f t="shared" si="77"/>
        <v>739.44644800954973</v>
      </c>
      <c r="AD187" s="95">
        <f t="shared" si="68"/>
        <v>3670.7840776778066</v>
      </c>
      <c r="AE187" s="172">
        <f t="shared" si="58"/>
        <v>-1385.58</v>
      </c>
      <c r="AS187" s="53"/>
      <c r="BT187" s="96"/>
      <c r="BU187" s="96"/>
      <c r="BV187" s="96"/>
      <c r="BW187" s="96"/>
    </row>
    <row r="188" spans="1:75" ht="15.6" customHeight="1" x14ac:dyDescent="0.3">
      <c r="A188" s="282">
        <v>177</v>
      </c>
      <c r="B188" s="119" t="str">
        <f t="shared" si="69"/>
        <v/>
      </c>
      <c r="C188" s="120"/>
      <c r="D188" s="82">
        <v>177</v>
      </c>
      <c r="E188" s="121">
        <f t="shared" si="70"/>
        <v>48049</v>
      </c>
      <c r="F188" s="1"/>
      <c r="G188" s="4">
        <f t="shared" si="78"/>
        <v>1100.3699999999999</v>
      </c>
      <c r="H188" s="102">
        <f t="shared" si="53"/>
        <v>3983.7400000000471</v>
      </c>
      <c r="I188" s="162">
        <f t="shared" si="54"/>
        <v>177</v>
      </c>
      <c r="J188" s="124">
        <f t="shared" si="59"/>
        <v>1383.58</v>
      </c>
      <c r="K188" s="125">
        <f t="shared" si="60"/>
        <v>50</v>
      </c>
      <c r="L188" s="125">
        <f t="shared" si="61"/>
        <v>1333.58</v>
      </c>
      <c r="M188" s="125">
        <f t="shared" si="62"/>
        <v>11.05</v>
      </c>
      <c r="N188" s="269">
        <f t="shared" si="63"/>
        <v>1322.53</v>
      </c>
      <c r="O188" s="125">
        <f t="shared" si="64"/>
        <v>3983.7400000000471</v>
      </c>
      <c r="P188" s="118">
        <f t="shared" si="55"/>
        <v>1385.58</v>
      </c>
      <c r="Q188" s="109">
        <f t="shared" si="56"/>
        <v>732.93082802084064</v>
      </c>
      <c r="R188" s="95">
        <f t="shared" si="65"/>
        <v>2915.7635031512723</v>
      </c>
      <c r="S188" s="172">
        <f t="shared" si="57"/>
        <v>-1385.58</v>
      </c>
      <c r="T188" s="53"/>
      <c r="U188" s="162">
        <f t="shared" si="71"/>
        <v>177</v>
      </c>
      <c r="V188" s="124">
        <f t="shared" si="72"/>
        <v>1383.58</v>
      </c>
      <c r="W188" s="125">
        <f t="shared" si="73"/>
        <v>50</v>
      </c>
      <c r="X188" s="125">
        <f t="shared" si="74"/>
        <v>1333.58</v>
      </c>
      <c r="Y188" s="258">
        <f t="shared" si="66"/>
        <v>11.05</v>
      </c>
      <c r="Z188" s="269">
        <f t="shared" si="75"/>
        <v>1322.53</v>
      </c>
      <c r="AA188" s="125">
        <f t="shared" si="76"/>
        <v>3983.7400000000471</v>
      </c>
      <c r="AB188" s="118">
        <f t="shared" si="67"/>
        <v>1385.58</v>
      </c>
      <c r="AC188" s="109">
        <f t="shared" si="77"/>
        <v>736.81278654492837</v>
      </c>
      <c r="AD188" s="95">
        <f t="shared" si="68"/>
        <v>2931.3376296682568</v>
      </c>
      <c r="AE188" s="172">
        <f t="shared" si="58"/>
        <v>-1385.58</v>
      </c>
      <c r="AS188" s="53"/>
      <c r="BT188" s="96"/>
      <c r="BU188" s="96"/>
      <c r="BV188" s="96"/>
      <c r="BW188" s="96"/>
    </row>
    <row r="189" spans="1:75" ht="15.6" customHeight="1" x14ac:dyDescent="0.3">
      <c r="A189" s="282">
        <v>178</v>
      </c>
      <c r="B189" s="119" t="str">
        <f t="shared" si="69"/>
        <v/>
      </c>
      <c r="C189" s="120"/>
      <c r="D189" s="82">
        <v>178</v>
      </c>
      <c r="E189" s="121">
        <f t="shared" si="70"/>
        <v>48080</v>
      </c>
      <c r="F189" s="1"/>
      <c r="G189" s="4">
        <f t="shared" si="78"/>
        <v>1101.3699999999999</v>
      </c>
      <c r="H189" s="102">
        <f t="shared" si="53"/>
        <v>2658.4600000000473</v>
      </c>
      <c r="I189" s="162">
        <f t="shared" si="54"/>
        <v>178</v>
      </c>
      <c r="J189" s="124">
        <f t="shared" si="59"/>
        <v>1383.58</v>
      </c>
      <c r="K189" s="125">
        <f t="shared" si="60"/>
        <v>50</v>
      </c>
      <c r="L189" s="125">
        <f t="shared" si="61"/>
        <v>1333.58</v>
      </c>
      <c r="M189" s="125">
        <f t="shared" si="62"/>
        <v>8.3000000000000007</v>
      </c>
      <c r="N189" s="269">
        <f t="shared" si="63"/>
        <v>1325.28</v>
      </c>
      <c r="O189" s="125">
        <f t="shared" si="64"/>
        <v>2658.4600000000473</v>
      </c>
      <c r="P189" s="118">
        <f t="shared" si="55"/>
        <v>1385.58</v>
      </c>
      <c r="Q189" s="109">
        <f t="shared" si="56"/>
        <v>730.29857716141362</v>
      </c>
      <c r="R189" s="95">
        <f t="shared" si="65"/>
        <v>2182.8326751304317</v>
      </c>
      <c r="S189" s="172">
        <f t="shared" si="57"/>
        <v>-1385.58</v>
      </c>
      <c r="T189" s="53"/>
      <c r="U189" s="162">
        <f t="shared" si="71"/>
        <v>178</v>
      </c>
      <c r="V189" s="124">
        <f t="shared" si="72"/>
        <v>1383.58</v>
      </c>
      <c r="W189" s="125">
        <f t="shared" si="73"/>
        <v>50</v>
      </c>
      <c r="X189" s="125">
        <f t="shared" si="74"/>
        <v>1333.58</v>
      </c>
      <c r="Y189" s="258">
        <f t="shared" si="66"/>
        <v>8.3000000000000007</v>
      </c>
      <c r="Z189" s="269">
        <f t="shared" si="75"/>
        <v>1325.28</v>
      </c>
      <c r="AA189" s="125">
        <f t="shared" si="76"/>
        <v>2658.4600000000473</v>
      </c>
      <c r="AB189" s="118">
        <f t="shared" si="67"/>
        <v>1385.58</v>
      </c>
      <c r="AC189" s="109">
        <f t="shared" si="77"/>
        <v>734.18850530348436</v>
      </c>
      <c r="AD189" s="95">
        <f t="shared" si="68"/>
        <v>2194.5248431233285</v>
      </c>
      <c r="AE189" s="172">
        <f t="shared" si="58"/>
        <v>-1385.58</v>
      </c>
      <c r="AS189" s="53"/>
      <c r="BT189" s="96"/>
      <c r="BU189" s="96"/>
      <c r="BV189" s="96"/>
      <c r="BW189" s="96"/>
    </row>
    <row r="190" spans="1:75" ht="15.6" customHeight="1" x14ac:dyDescent="0.3">
      <c r="A190" s="282">
        <v>179</v>
      </c>
      <c r="B190" s="119" t="str">
        <f t="shared" si="69"/>
        <v/>
      </c>
      <c r="C190" s="120"/>
      <c r="D190" s="82">
        <v>179</v>
      </c>
      <c r="E190" s="121">
        <f t="shared" si="70"/>
        <v>48111</v>
      </c>
      <c r="F190" s="1"/>
      <c r="G190" s="4">
        <f t="shared" si="78"/>
        <v>1102.3699999999999</v>
      </c>
      <c r="H190" s="102">
        <f t="shared" si="53"/>
        <v>1330.4200000000474</v>
      </c>
      <c r="I190" s="162">
        <f t="shared" si="54"/>
        <v>179</v>
      </c>
      <c r="J190" s="124">
        <f t="shared" si="59"/>
        <v>1383.58</v>
      </c>
      <c r="K190" s="125">
        <f t="shared" si="60"/>
        <v>50</v>
      </c>
      <c r="L190" s="125">
        <f t="shared" si="61"/>
        <v>1333.58</v>
      </c>
      <c r="M190" s="125">
        <f t="shared" si="62"/>
        <v>5.54</v>
      </c>
      <c r="N190" s="269">
        <f t="shared" si="63"/>
        <v>1328.04</v>
      </c>
      <c r="O190" s="125">
        <f t="shared" si="64"/>
        <v>1330.4200000000474</v>
      </c>
      <c r="P190" s="118">
        <f t="shared" si="55"/>
        <v>1385.58</v>
      </c>
      <c r="Q190" s="109">
        <f t="shared" si="56"/>
        <v>727.67577977879796</v>
      </c>
      <c r="R190" s="95">
        <f t="shared" si="65"/>
        <v>1452.5340979690181</v>
      </c>
      <c r="S190" s="172">
        <f t="shared" si="57"/>
        <v>-1385.58</v>
      </c>
      <c r="T190" s="53"/>
      <c r="U190" s="162">
        <f t="shared" si="71"/>
        <v>179</v>
      </c>
      <c r="V190" s="124">
        <f t="shared" si="72"/>
        <v>1383.58</v>
      </c>
      <c r="W190" s="125">
        <f t="shared" si="73"/>
        <v>50</v>
      </c>
      <c r="X190" s="125">
        <f t="shared" si="74"/>
        <v>1333.58</v>
      </c>
      <c r="Y190" s="258">
        <f t="shared" si="66"/>
        <v>5.54</v>
      </c>
      <c r="Z190" s="269">
        <f t="shared" si="75"/>
        <v>1328.04</v>
      </c>
      <c r="AA190" s="125">
        <f t="shared" si="76"/>
        <v>1330.4200000000474</v>
      </c>
      <c r="AB190" s="118">
        <f t="shared" si="67"/>
        <v>1385.58</v>
      </c>
      <c r="AC190" s="109">
        <f t="shared" si="77"/>
        <v>731.57357087599382</v>
      </c>
      <c r="AD190" s="95">
        <f t="shared" si="68"/>
        <v>1460.3363378198439</v>
      </c>
      <c r="AE190" s="172">
        <f t="shared" si="58"/>
        <v>-1385.58</v>
      </c>
      <c r="AS190" s="53"/>
      <c r="BT190" s="96"/>
      <c r="BU190" s="96"/>
      <c r="BV190" s="96"/>
      <c r="BW190" s="96"/>
    </row>
    <row r="191" spans="1:75" ht="15.6" customHeight="1" x14ac:dyDescent="0.3">
      <c r="A191" s="282">
        <v>180</v>
      </c>
      <c r="B191" s="119" t="str">
        <f t="shared" si="69"/>
        <v/>
      </c>
      <c r="C191" s="120"/>
      <c r="D191" s="82">
        <v>180</v>
      </c>
      <c r="E191" s="121">
        <f t="shared" si="70"/>
        <v>48141</v>
      </c>
      <c r="F191" s="1"/>
      <c r="G191" s="4">
        <v>526.41999999999996</v>
      </c>
      <c r="H191" s="102">
        <f t="shared" si="53"/>
        <v>-0.38999999995257895</v>
      </c>
      <c r="I191" s="162">
        <f t="shared" si="54"/>
        <v>180</v>
      </c>
      <c r="J191" s="124">
        <f t="shared" si="59"/>
        <v>1383.1900000000473</v>
      </c>
      <c r="K191" s="125">
        <f t="shared" si="60"/>
        <v>50</v>
      </c>
      <c r="L191" s="125">
        <f t="shared" si="61"/>
        <v>1333.1900000000473</v>
      </c>
      <c r="M191" s="125">
        <f t="shared" si="62"/>
        <v>2.77</v>
      </c>
      <c r="N191" s="269">
        <f t="shared" si="63"/>
        <v>1330.4200000000474</v>
      </c>
      <c r="O191" s="125">
        <f t="shared" si="64"/>
        <v>0</v>
      </c>
      <c r="P191" s="118">
        <f t="shared" si="55"/>
        <v>1385.1900000000473</v>
      </c>
      <c r="Q191" s="109">
        <f t="shared" si="56"/>
        <v>724.85831819022019</v>
      </c>
      <c r="R191" s="95">
        <f t="shared" si="65"/>
        <v>724.85831819022019</v>
      </c>
      <c r="S191" s="172">
        <f t="shared" si="57"/>
        <v>-1385.1900000000473</v>
      </c>
      <c r="T191" s="53"/>
      <c r="U191" s="162">
        <f t="shared" si="71"/>
        <v>180</v>
      </c>
      <c r="V191" s="124">
        <f t="shared" si="72"/>
        <v>1383.1900000000473</v>
      </c>
      <c r="W191" s="125">
        <f t="shared" si="73"/>
        <v>50</v>
      </c>
      <c r="X191" s="125">
        <f t="shared" si="74"/>
        <v>1333.1900000000473</v>
      </c>
      <c r="Y191" s="258">
        <f t="shared" si="66"/>
        <v>2.77</v>
      </c>
      <c r="Z191" s="269">
        <f t="shared" si="75"/>
        <v>1330.4200000000474</v>
      </c>
      <c r="AA191" s="125">
        <f t="shared" si="76"/>
        <v>0</v>
      </c>
      <c r="AB191" s="118">
        <f t="shared" si="67"/>
        <v>1385.1900000000473</v>
      </c>
      <c r="AC191" s="109">
        <f t="shared" si="77"/>
        <v>728.76276694385012</v>
      </c>
      <c r="AD191" s="95">
        <f t="shared" si="68"/>
        <v>728.76276694385012</v>
      </c>
      <c r="AE191" s="172">
        <f t="shared" si="58"/>
        <v>-1385.1900000000473</v>
      </c>
      <c r="AS191" s="53"/>
      <c r="BT191" s="96"/>
      <c r="BU191" s="96"/>
      <c r="BV191" s="96"/>
      <c r="BW191" s="96"/>
    </row>
    <row r="192" spans="1:75" ht="15.6" customHeight="1" x14ac:dyDescent="0.3">
      <c r="A192" s="282">
        <v>181</v>
      </c>
      <c r="B192" s="119" t="str">
        <f t="shared" si="69"/>
        <v/>
      </c>
      <c r="C192" s="120"/>
      <c r="D192" s="82">
        <v>181</v>
      </c>
      <c r="E192" s="121">
        <f t="shared" si="70"/>
        <v>0</v>
      </c>
      <c r="F192" s="1"/>
      <c r="G192" s="4">
        <f t="shared" si="78"/>
        <v>527.41999999999996</v>
      </c>
      <c r="H192" s="102">
        <f t="shared" si="53"/>
        <v>0</v>
      </c>
      <c r="I192" s="162">
        <f t="shared" si="54"/>
        <v>181</v>
      </c>
      <c r="J192" s="124">
        <f t="shared" si="59"/>
        <v>0</v>
      </c>
      <c r="K192" s="125">
        <f t="shared" si="60"/>
        <v>0</v>
      </c>
      <c r="L192" s="125">
        <f t="shared" si="61"/>
        <v>0</v>
      </c>
      <c r="M192" s="125">
        <f t="shared" si="62"/>
        <v>0</v>
      </c>
      <c r="N192" s="269">
        <f t="shared" si="63"/>
        <v>0</v>
      </c>
      <c r="O192" s="125">
        <f t="shared" si="64"/>
        <v>0</v>
      </c>
      <c r="P192" s="118">
        <f t="shared" si="55"/>
        <v>0</v>
      </c>
      <c r="Q192" s="109">
        <f t="shared" si="56"/>
        <v>0</v>
      </c>
      <c r="R192" s="95">
        <f t="shared" si="65"/>
        <v>0</v>
      </c>
      <c r="S192" s="172">
        <f t="shared" si="57"/>
        <v>0</v>
      </c>
      <c r="T192" s="53"/>
      <c r="U192" s="162">
        <f t="shared" si="71"/>
        <v>181</v>
      </c>
      <c r="V192" s="124">
        <f t="shared" si="72"/>
        <v>0</v>
      </c>
      <c r="W192" s="125">
        <f t="shared" si="73"/>
        <v>0</v>
      </c>
      <c r="X192" s="125">
        <f t="shared" si="74"/>
        <v>0</v>
      </c>
      <c r="Y192" s="258">
        <f>IF(R192=0,0,IF($B$4="Apériodiques",M192,ROUND((AA191*$F$4/12*P562)+(AA191*$F$4/C562*Q562),2)))</f>
        <v>0</v>
      </c>
      <c r="Z192" s="269">
        <f t="shared" si="75"/>
        <v>0</v>
      </c>
      <c r="AA192" s="125">
        <f t="shared" si="76"/>
        <v>0</v>
      </c>
      <c r="AB192" s="118">
        <f t="shared" si="67"/>
        <v>0</v>
      </c>
      <c r="AC192" s="109">
        <f t="shared" si="77"/>
        <v>0</v>
      </c>
      <c r="AD192" s="95">
        <f t="shared" si="68"/>
        <v>0</v>
      </c>
      <c r="AE192" s="172">
        <f t="shared" si="58"/>
        <v>0</v>
      </c>
      <c r="AS192" s="53"/>
      <c r="BT192" s="96"/>
      <c r="BU192" s="96"/>
      <c r="BV192" s="96"/>
      <c r="BW192" s="96"/>
    </row>
    <row r="193" spans="1:75" ht="15.6" customHeight="1" x14ac:dyDescent="0.3">
      <c r="A193" s="282">
        <v>182</v>
      </c>
      <c r="B193" s="119" t="str">
        <f t="shared" si="69"/>
        <v/>
      </c>
      <c r="C193" s="120"/>
      <c r="D193" s="82">
        <v>182</v>
      </c>
      <c r="E193" s="121">
        <f t="shared" si="70"/>
        <v>0</v>
      </c>
      <c r="F193" s="1"/>
      <c r="G193" s="4">
        <f t="shared" si="78"/>
        <v>528.41999999999996</v>
      </c>
      <c r="H193" s="102">
        <f t="shared" si="53"/>
        <v>0</v>
      </c>
      <c r="I193" s="162">
        <f t="shared" si="54"/>
        <v>182</v>
      </c>
      <c r="J193" s="124">
        <f t="shared" si="59"/>
        <v>0</v>
      </c>
      <c r="K193" s="125">
        <f t="shared" si="60"/>
        <v>0</v>
      </c>
      <c r="L193" s="125">
        <f t="shared" si="61"/>
        <v>0</v>
      </c>
      <c r="M193" s="125">
        <f t="shared" si="62"/>
        <v>0</v>
      </c>
      <c r="N193" s="269">
        <f t="shared" si="63"/>
        <v>0</v>
      </c>
      <c r="O193" s="125">
        <f t="shared" si="64"/>
        <v>0</v>
      </c>
      <c r="P193" s="118">
        <f t="shared" si="55"/>
        <v>0</v>
      </c>
      <c r="Q193" s="109">
        <f t="shared" si="56"/>
        <v>0</v>
      </c>
      <c r="R193" s="95">
        <f t="shared" si="65"/>
        <v>0</v>
      </c>
      <c r="S193" s="172">
        <f t="shared" si="57"/>
        <v>0</v>
      </c>
      <c r="T193" s="53"/>
      <c r="U193" s="162">
        <f t="shared" si="71"/>
        <v>182</v>
      </c>
      <c r="V193" s="124">
        <f t="shared" si="72"/>
        <v>0</v>
      </c>
      <c r="W193" s="125">
        <f t="shared" si="73"/>
        <v>0</v>
      </c>
      <c r="X193" s="125">
        <f t="shared" si="74"/>
        <v>0</v>
      </c>
      <c r="Y193" s="258">
        <f t="shared" ref="Y193:Y256" si="79">IF(R193=0,0,IF($B$4="Apériodiques",M193,ROUND((AA192*$F$4/12*P563)+(AA192*$F$4/C563*Q563),2)))</f>
        <v>0</v>
      </c>
      <c r="Z193" s="269">
        <f t="shared" si="75"/>
        <v>0</v>
      </c>
      <c r="AA193" s="125">
        <f t="shared" si="76"/>
        <v>0</v>
      </c>
      <c r="AB193" s="118">
        <f t="shared" si="67"/>
        <v>0</v>
      </c>
      <c r="AC193" s="109">
        <f t="shared" si="77"/>
        <v>0</v>
      </c>
      <c r="AD193" s="95">
        <f t="shared" si="68"/>
        <v>0</v>
      </c>
      <c r="AE193" s="172">
        <f t="shared" si="58"/>
        <v>0</v>
      </c>
      <c r="AS193" s="53"/>
      <c r="BT193" s="96"/>
      <c r="BU193" s="96"/>
      <c r="BV193" s="96"/>
      <c r="BW193" s="96"/>
    </row>
    <row r="194" spans="1:75" ht="15.6" customHeight="1" x14ac:dyDescent="0.3">
      <c r="A194" s="282">
        <v>183</v>
      </c>
      <c r="B194" s="119" t="str">
        <f t="shared" si="69"/>
        <v/>
      </c>
      <c r="C194" s="120"/>
      <c r="D194" s="82">
        <v>183</v>
      </c>
      <c r="E194" s="121">
        <f t="shared" si="70"/>
        <v>0</v>
      </c>
      <c r="F194" s="1"/>
      <c r="G194" s="4">
        <f t="shared" si="78"/>
        <v>529.41999999999996</v>
      </c>
      <c r="H194" s="102">
        <f t="shared" si="53"/>
        <v>0</v>
      </c>
      <c r="I194" s="162">
        <f t="shared" si="54"/>
        <v>183</v>
      </c>
      <c r="J194" s="124">
        <f t="shared" si="59"/>
        <v>0</v>
      </c>
      <c r="K194" s="125">
        <f t="shared" si="60"/>
        <v>0</v>
      </c>
      <c r="L194" s="125">
        <f t="shared" si="61"/>
        <v>0</v>
      </c>
      <c r="M194" s="125">
        <f t="shared" si="62"/>
        <v>0</v>
      </c>
      <c r="N194" s="269">
        <f t="shared" si="63"/>
        <v>0</v>
      </c>
      <c r="O194" s="125">
        <f t="shared" si="64"/>
        <v>0</v>
      </c>
      <c r="P194" s="118">
        <f t="shared" si="55"/>
        <v>0</v>
      </c>
      <c r="Q194" s="109">
        <f t="shared" si="56"/>
        <v>0</v>
      </c>
      <c r="R194" s="95">
        <f t="shared" si="65"/>
        <v>0</v>
      </c>
      <c r="S194" s="172">
        <f t="shared" si="57"/>
        <v>0</v>
      </c>
      <c r="T194" s="53"/>
      <c r="U194" s="162">
        <f t="shared" si="71"/>
        <v>183</v>
      </c>
      <c r="V194" s="124">
        <f t="shared" si="72"/>
        <v>0</v>
      </c>
      <c r="W194" s="125">
        <f t="shared" si="73"/>
        <v>0</v>
      </c>
      <c r="X194" s="125">
        <f t="shared" si="74"/>
        <v>0</v>
      </c>
      <c r="Y194" s="258">
        <f t="shared" si="79"/>
        <v>0</v>
      </c>
      <c r="Z194" s="269">
        <f t="shared" si="75"/>
        <v>0</v>
      </c>
      <c r="AA194" s="125">
        <f t="shared" si="76"/>
        <v>0</v>
      </c>
      <c r="AB194" s="118">
        <f t="shared" si="67"/>
        <v>0</v>
      </c>
      <c r="AC194" s="109">
        <f t="shared" si="77"/>
        <v>0</v>
      </c>
      <c r="AD194" s="95">
        <f t="shared" si="68"/>
        <v>0</v>
      </c>
      <c r="AE194" s="172">
        <f t="shared" si="58"/>
        <v>0</v>
      </c>
      <c r="AS194" s="53"/>
      <c r="BT194" s="96"/>
      <c r="BU194" s="96"/>
      <c r="BV194" s="96"/>
      <c r="BW194" s="96"/>
    </row>
    <row r="195" spans="1:75" ht="15.6" customHeight="1" x14ac:dyDescent="0.3">
      <c r="A195" s="282">
        <v>184</v>
      </c>
      <c r="B195" s="119" t="str">
        <f t="shared" si="69"/>
        <v/>
      </c>
      <c r="C195" s="120"/>
      <c r="D195" s="82">
        <v>184</v>
      </c>
      <c r="E195" s="121">
        <f t="shared" si="70"/>
        <v>0</v>
      </c>
      <c r="F195" s="1"/>
      <c r="G195" s="4">
        <f t="shared" si="78"/>
        <v>530.41999999999996</v>
      </c>
      <c r="H195" s="102">
        <f t="shared" si="53"/>
        <v>0</v>
      </c>
      <c r="I195" s="162">
        <f t="shared" si="54"/>
        <v>184</v>
      </c>
      <c r="J195" s="124">
        <f t="shared" si="59"/>
        <v>0</v>
      </c>
      <c r="K195" s="125">
        <f t="shared" si="60"/>
        <v>0</v>
      </c>
      <c r="L195" s="125">
        <f t="shared" si="61"/>
        <v>0</v>
      </c>
      <c r="M195" s="125">
        <f t="shared" si="62"/>
        <v>0</v>
      </c>
      <c r="N195" s="269">
        <f t="shared" si="63"/>
        <v>0</v>
      </c>
      <c r="O195" s="125">
        <f t="shared" si="64"/>
        <v>0</v>
      </c>
      <c r="P195" s="118">
        <f t="shared" si="55"/>
        <v>0</v>
      </c>
      <c r="Q195" s="109">
        <f t="shared" si="56"/>
        <v>0</v>
      </c>
      <c r="R195" s="95">
        <f t="shared" si="65"/>
        <v>0</v>
      </c>
      <c r="S195" s="172">
        <f t="shared" si="57"/>
        <v>0</v>
      </c>
      <c r="T195" s="53"/>
      <c r="U195" s="162">
        <f t="shared" si="71"/>
        <v>184</v>
      </c>
      <c r="V195" s="124">
        <f t="shared" si="72"/>
        <v>0</v>
      </c>
      <c r="W195" s="125">
        <f t="shared" si="73"/>
        <v>0</v>
      </c>
      <c r="X195" s="125">
        <f t="shared" si="74"/>
        <v>0</v>
      </c>
      <c r="Y195" s="258">
        <f t="shared" si="79"/>
        <v>0</v>
      </c>
      <c r="Z195" s="269">
        <f t="shared" si="75"/>
        <v>0</v>
      </c>
      <c r="AA195" s="125">
        <f t="shared" si="76"/>
        <v>0</v>
      </c>
      <c r="AB195" s="118">
        <f t="shared" si="67"/>
        <v>0</v>
      </c>
      <c r="AC195" s="109">
        <f t="shared" si="77"/>
        <v>0</v>
      </c>
      <c r="AD195" s="95">
        <f t="shared" si="68"/>
        <v>0</v>
      </c>
      <c r="AE195" s="172">
        <f t="shared" si="58"/>
        <v>0</v>
      </c>
      <c r="AS195" s="53"/>
      <c r="BT195" s="96"/>
      <c r="BU195" s="96"/>
      <c r="BV195" s="96"/>
      <c r="BW195" s="96"/>
    </row>
    <row r="196" spans="1:75" ht="15.6" customHeight="1" x14ac:dyDescent="0.3">
      <c r="A196" s="282">
        <v>185</v>
      </c>
      <c r="B196" s="119" t="str">
        <f t="shared" si="69"/>
        <v/>
      </c>
      <c r="C196" s="120"/>
      <c r="D196" s="82">
        <v>185</v>
      </c>
      <c r="E196" s="121">
        <f t="shared" si="70"/>
        <v>0</v>
      </c>
      <c r="F196" s="1"/>
      <c r="G196" s="4">
        <f t="shared" si="78"/>
        <v>531.41999999999996</v>
      </c>
      <c r="H196" s="102">
        <f t="shared" si="53"/>
        <v>0</v>
      </c>
      <c r="I196" s="162">
        <f t="shared" si="54"/>
        <v>185</v>
      </c>
      <c r="J196" s="124">
        <f t="shared" si="59"/>
        <v>0</v>
      </c>
      <c r="K196" s="125">
        <f t="shared" si="60"/>
        <v>0</v>
      </c>
      <c r="L196" s="125">
        <f t="shared" si="61"/>
        <v>0</v>
      </c>
      <c r="M196" s="125">
        <f t="shared" si="62"/>
        <v>0</v>
      </c>
      <c r="N196" s="269">
        <f t="shared" si="63"/>
        <v>0</v>
      </c>
      <c r="O196" s="125">
        <f t="shared" si="64"/>
        <v>0</v>
      </c>
      <c r="P196" s="118">
        <f t="shared" si="55"/>
        <v>0</v>
      </c>
      <c r="Q196" s="109">
        <f t="shared" si="56"/>
        <v>0</v>
      </c>
      <c r="R196" s="95">
        <f t="shared" si="65"/>
        <v>0</v>
      </c>
      <c r="S196" s="172">
        <f t="shared" si="57"/>
        <v>0</v>
      </c>
      <c r="T196" s="53"/>
      <c r="U196" s="162">
        <f t="shared" si="71"/>
        <v>185</v>
      </c>
      <c r="V196" s="124">
        <f t="shared" si="72"/>
        <v>0</v>
      </c>
      <c r="W196" s="125">
        <f t="shared" si="73"/>
        <v>0</v>
      </c>
      <c r="X196" s="125">
        <f t="shared" si="74"/>
        <v>0</v>
      </c>
      <c r="Y196" s="258">
        <f t="shared" si="79"/>
        <v>0</v>
      </c>
      <c r="Z196" s="269">
        <f t="shared" si="75"/>
        <v>0</v>
      </c>
      <c r="AA196" s="125">
        <f t="shared" si="76"/>
        <v>0</v>
      </c>
      <c r="AB196" s="118">
        <f t="shared" si="67"/>
        <v>0</v>
      </c>
      <c r="AC196" s="109">
        <f t="shared" si="77"/>
        <v>0</v>
      </c>
      <c r="AD196" s="95">
        <f t="shared" si="68"/>
        <v>0</v>
      </c>
      <c r="AE196" s="172">
        <f t="shared" si="58"/>
        <v>0</v>
      </c>
      <c r="AS196" s="53"/>
      <c r="BT196" s="96"/>
      <c r="BU196" s="96"/>
      <c r="BV196" s="96"/>
      <c r="BW196" s="96"/>
    </row>
    <row r="197" spans="1:75" ht="15.6" customHeight="1" x14ac:dyDescent="0.3">
      <c r="A197" s="282">
        <v>186</v>
      </c>
      <c r="B197" s="119" t="str">
        <f t="shared" si="69"/>
        <v/>
      </c>
      <c r="C197" s="120"/>
      <c r="D197" s="82">
        <v>186</v>
      </c>
      <c r="E197" s="121">
        <f t="shared" si="70"/>
        <v>0</v>
      </c>
      <c r="F197" s="1"/>
      <c r="G197" s="4">
        <f t="shared" si="78"/>
        <v>532.41999999999996</v>
      </c>
      <c r="H197" s="102">
        <f t="shared" si="53"/>
        <v>0</v>
      </c>
      <c r="I197" s="162">
        <f t="shared" si="54"/>
        <v>186</v>
      </c>
      <c r="J197" s="124">
        <f t="shared" si="59"/>
        <v>0</v>
      </c>
      <c r="K197" s="125">
        <f t="shared" si="60"/>
        <v>0</v>
      </c>
      <c r="L197" s="125">
        <f t="shared" si="61"/>
        <v>0</v>
      </c>
      <c r="M197" s="125">
        <f t="shared" si="62"/>
        <v>0</v>
      </c>
      <c r="N197" s="269">
        <f t="shared" si="63"/>
        <v>0</v>
      </c>
      <c r="O197" s="125">
        <f t="shared" si="64"/>
        <v>0</v>
      </c>
      <c r="P197" s="118">
        <f t="shared" si="55"/>
        <v>0</v>
      </c>
      <c r="Q197" s="109">
        <f t="shared" si="56"/>
        <v>0</v>
      </c>
      <c r="R197" s="95">
        <f t="shared" si="65"/>
        <v>0</v>
      </c>
      <c r="S197" s="172">
        <f t="shared" si="57"/>
        <v>0</v>
      </c>
      <c r="T197" s="53"/>
      <c r="U197" s="162">
        <f t="shared" si="71"/>
        <v>186</v>
      </c>
      <c r="V197" s="124">
        <f t="shared" si="72"/>
        <v>0</v>
      </c>
      <c r="W197" s="125">
        <f t="shared" si="73"/>
        <v>0</v>
      </c>
      <c r="X197" s="125">
        <f t="shared" si="74"/>
        <v>0</v>
      </c>
      <c r="Y197" s="258">
        <f t="shared" si="79"/>
        <v>0</v>
      </c>
      <c r="Z197" s="269">
        <f t="shared" si="75"/>
        <v>0</v>
      </c>
      <c r="AA197" s="125">
        <f t="shared" si="76"/>
        <v>0</v>
      </c>
      <c r="AB197" s="118">
        <f t="shared" si="67"/>
        <v>0</v>
      </c>
      <c r="AC197" s="109">
        <f t="shared" si="77"/>
        <v>0</v>
      </c>
      <c r="AD197" s="95">
        <f t="shared" si="68"/>
        <v>0</v>
      </c>
      <c r="AE197" s="172">
        <f t="shared" si="58"/>
        <v>0</v>
      </c>
      <c r="AS197" s="53"/>
      <c r="BT197" s="96"/>
      <c r="BU197" s="96"/>
      <c r="BV197" s="96"/>
      <c r="BW197" s="96"/>
    </row>
    <row r="198" spans="1:75" ht="15.6" customHeight="1" x14ac:dyDescent="0.3">
      <c r="A198" s="282">
        <v>187</v>
      </c>
      <c r="B198" s="119" t="str">
        <f t="shared" si="69"/>
        <v/>
      </c>
      <c r="C198" s="120"/>
      <c r="D198" s="82">
        <v>187</v>
      </c>
      <c r="E198" s="121">
        <f t="shared" si="70"/>
        <v>0</v>
      </c>
      <c r="F198" s="1"/>
      <c r="G198" s="4">
        <f t="shared" si="78"/>
        <v>533.41999999999996</v>
      </c>
      <c r="H198" s="102">
        <f t="shared" si="53"/>
        <v>0</v>
      </c>
      <c r="I198" s="162">
        <f t="shared" si="54"/>
        <v>187</v>
      </c>
      <c r="J198" s="124">
        <f t="shared" si="59"/>
        <v>0</v>
      </c>
      <c r="K198" s="125">
        <f t="shared" si="60"/>
        <v>0</v>
      </c>
      <c r="L198" s="125">
        <f t="shared" si="61"/>
        <v>0</v>
      </c>
      <c r="M198" s="125">
        <f t="shared" si="62"/>
        <v>0</v>
      </c>
      <c r="N198" s="269">
        <f t="shared" si="63"/>
        <v>0</v>
      </c>
      <c r="O198" s="125">
        <f t="shared" si="64"/>
        <v>0</v>
      </c>
      <c r="P198" s="118">
        <f t="shared" si="55"/>
        <v>0</v>
      </c>
      <c r="Q198" s="109">
        <f t="shared" si="56"/>
        <v>0</v>
      </c>
      <c r="R198" s="95">
        <f t="shared" si="65"/>
        <v>0</v>
      </c>
      <c r="S198" s="172">
        <f t="shared" si="57"/>
        <v>0</v>
      </c>
      <c r="T198" s="53"/>
      <c r="U198" s="162">
        <f t="shared" si="71"/>
        <v>187</v>
      </c>
      <c r="V198" s="124">
        <f t="shared" si="72"/>
        <v>0</v>
      </c>
      <c r="W198" s="125">
        <f t="shared" si="73"/>
        <v>0</v>
      </c>
      <c r="X198" s="125">
        <f t="shared" si="74"/>
        <v>0</v>
      </c>
      <c r="Y198" s="258">
        <f t="shared" si="79"/>
        <v>0</v>
      </c>
      <c r="Z198" s="269">
        <f t="shared" si="75"/>
        <v>0</v>
      </c>
      <c r="AA198" s="125">
        <f t="shared" si="76"/>
        <v>0</v>
      </c>
      <c r="AB198" s="118">
        <f t="shared" si="67"/>
        <v>0</v>
      </c>
      <c r="AC198" s="109">
        <f t="shared" si="77"/>
        <v>0</v>
      </c>
      <c r="AD198" s="95">
        <f t="shared" si="68"/>
        <v>0</v>
      </c>
      <c r="AE198" s="172">
        <f t="shared" si="58"/>
        <v>0</v>
      </c>
      <c r="AS198" s="53"/>
      <c r="BT198" s="96"/>
      <c r="BU198" s="96"/>
      <c r="BV198" s="96"/>
      <c r="BW198" s="96"/>
    </row>
    <row r="199" spans="1:75" ht="15.6" customHeight="1" x14ac:dyDescent="0.3">
      <c r="A199" s="282">
        <v>188</v>
      </c>
      <c r="B199" s="119" t="str">
        <f t="shared" si="69"/>
        <v/>
      </c>
      <c r="C199" s="120"/>
      <c r="D199" s="82">
        <v>188</v>
      </c>
      <c r="E199" s="121">
        <f t="shared" si="70"/>
        <v>0</v>
      </c>
      <c r="F199" s="1"/>
      <c r="G199" s="4">
        <f t="shared" si="78"/>
        <v>534.41999999999996</v>
      </c>
      <c r="H199" s="102">
        <f t="shared" si="53"/>
        <v>0</v>
      </c>
      <c r="I199" s="162">
        <f t="shared" si="54"/>
        <v>188</v>
      </c>
      <c r="J199" s="124">
        <f t="shared" si="59"/>
        <v>0</v>
      </c>
      <c r="K199" s="125">
        <f t="shared" si="60"/>
        <v>0</v>
      </c>
      <c r="L199" s="125">
        <f t="shared" si="61"/>
        <v>0</v>
      </c>
      <c r="M199" s="125">
        <f t="shared" si="62"/>
        <v>0</v>
      </c>
      <c r="N199" s="269">
        <f t="shared" si="63"/>
        <v>0</v>
      </c>
      <c r="O199" s="125">
        <f t="shared" si="64"/>
        <v>0</v>
      </c>
      <c r="P199" s="118">
        <f t="shared" si="55"/>
        <v>0</v>
      </c>
      <c r="Q199" s="109">
        <f t="shared" si="56"/>
        <v>0</v>
      </c>
      <c r="R199" s="95">
        <f t="shared" si="65"/>
        <v>0</v>
      </c>
      <c r="S199" s="172">
        <f t="shared" si="57"/>
        <v>0</v>
      </c>
      <c r="T199" s="53"/>
      <c r="U199" s="162">
        <f t="shared" si="71"/>
        <v>188</v>
      </c>
      <c r="V199" s="124">
        <f t="shared" si="72"/>
        <v>0</v>
      </c>
      <c r="W199" s="125">
        <f t="shared" si="73"/>
        <v>0</v>
      </c>
      <c r="X199" s="125">
        <f t="shared" si="74"/>
        <v>0</v>
      </c>
      <c r="Y199" s="258">
        <f t="shared" si="79"/>
        <v>0</v>
      </c>
      <c r="Z199" s="269">
        <f t="shared" si="75"/>
        <v>0</v>
      </c>
      <c r="AA199" s="125">
        <f t="shared" si="76"/>
        <v>0</v>
      </c>
      <c r="AB199" s="118">
        <f t="shared" si="67"/>
        <v>0</v>
      </c>
      <c r="AC199" s="109">
        <f t="shared" si="77"/>
        <v>0</v>
      </c>
      <c r="AD199" s="95">
        <f t="shared" si="68"/>
        <v>0</v>
      </c>
      <c r="AE199" s="172">
        <f t="shared" si="58"/>
        <v>0</v>
      </c>
      <c r="AS199" s="53"/>
      <c r="BT199" s="96"/>
      <c r="BU199" s="96"/>
      <c r="BV199" s="96"/>
      <c r="BW199" s="96"/>
    </row>
    <row r="200" spans="1:75" ht="15.6" customHeight="1" x14ac:dyDescent="0.3">
      <c r="A200" s="282">
        <v>189</v>
      </c>
      <c r="B200" s="119" t="str">
        <f t="shared" si="69"/>
        <v/>
      </c>
      <c r="C200" s="120"/>
      <c r="D200" s="82">
        <v>189</v>
      </c>
      <c r="E200" s="121">
        <f t="shared" si="70"/>
        <v>0</v>
      </c>
      <c r="F200" s="1"/>
      <c r="G200" s="4">
        <f t="shared" si="78"/>
        <v>535.41999999999996</v>
      </c>
      <c r="H200" s="102">
        <f t="shared" si="53"/>
        <v>0</v>
      </c>
      <c r="I200" s="162">
        <f t="shared" si="54"/>
        <v>189</v>
      </c>
      <c r="J200" s="124">
        <f t="shared" si="59"/>
        <v>0</v>
      </c>
      <c r="K200" s="125">
        <f t="shared" si="60"/>
        <v>0</v>
      </c>
      <c r="L200" s="125">
        <f t="shared" si="61"/>
        <v>0</v>
      </c>
      <c r="M200" s="125">
        <f t="shared" si="62"/>
        <v>0</v>
      </c>
      <c r="N200" s="269">
        <f t="shared" si="63"/>
        <v>0</v>
      </c>
      <c r="O200" s="125">
        <f t="shared" si="64"/>
        <v>0</v>
      </c>
      <c r="P200" s="118">
        <f t="shared" si="55"/>
        <v>0</v>
      </c>
      <c r="Q200" s="109">
        <f t="shared" si="56"/>
        <v>0</v>
      </c>
      <c r="R200" s="95">
        <f t="shared" si="65"/>
        <v>0</v>
      </c>
      <c r="S200" s="172">
        <f t="shared" si="57"/>
        <v>0</v>
      </c>
      <c r="T200" s="53"/>
      <c r="U200" s="162">
        <f t="shared" si="71"/>
        <v>189</v>
      </c>
      <c r="V200" s="124">
        <f t="shared" si="72"/>
        <v>0</v>
      </c>
      <c r="W200" s="125">
        <f t="shared" si="73"/>
        <v>0</v>
      </c>
      <c r="X200" s="125">
        <f t="shared" si="74"/>
        <v>0</v>
      </c>
      <c r="Y200" s="258">
        <f t="shared" si="79"/>
        <v>0</v>
      </c>
      <c r="Z200" s="269">
        <f t="shared" si="75"/>
        <v>0</v>
      </c>
      <c r="AA200" s="125">
        <f t="shared" si="76"/>
        <v>0</v>
      </c>
      <c r="AB200" s="118">
        <f t="shared" si="67"/>
        <v>0</v>
      </c>
      <c r="AC200" s="109">
        <f t="shared" si="77"/>
        <v>0</v>
      </c>
      <c r="AD200" s="95">
        <f t="shared" si="68"/>
        <v>0</v>
      </c>
      <c r="AE200" s="172">
        <f t="shared" si="58"/>
        <v>0</v>
      </c>
      <c r="AS200" s="53"/>
      <c r="BT200" s="96"/>
      <c r="BU200" s="96"/>
      <c r="BV200" s="96"/>
      <c r="BW200" s="96"/>
    </row>
    <row r="201" spans="1:75" ht="15.6" customHeight="1" x14ac:dyDescent="0.3">
      <c r="A201" s="282">
        <v>190</v>
      </c>
      <c r="B201" s="119" t="str">
        <f t="shared" si="69"/>
        <v/>
      </c>
      <c r="C201" s="120"/>
      <c r="D201" s="82">
        <v>190</v>
      </c>
      <c r="E201" s="121">
        <f t="shared" si="70"/>
        <v>0</v>
      </c>
      <c r="F201" s="1"/>
      <c r="G201" s="4">
        <f t="shared" si="78"/>
        <v>536.41999999999996</v>
      </c>
      <c r="H201" s="102">
        <f t="shared" si="53"/>
        <v>0</v>
      </c>
      <c r="I201" s="162">
        <f t="shared" si="54"/>
        <v>190</v>
      </c>
      <c r="J201" s="124">
        <f t="shared" si="59"/>
        <v>0</v>
      </c>
      <c r="K201" s="125">
        <f t="shared" si="60"/>
        <v>0</v>
      </c>
      <c r="L201" s="125">
        <f t="shared" si="61"/>
        <v>0</v>
      </c>
      <c r="M201" s="125">
        <f t="shared" si="62"/>
        <v>0</v>
      </c>
      <c r="N201" s="269">
        <f t="shared" si="63"/>
        <v>0</v>
      </c>
      <c r="O201" s="125">
        <f t="shared" si="64"/>
        <v>0</v>
      </c>
      <c r="P201" s="118">
        <f t="shared" si="55"/>
        <v>0</v>
      </c>
      <c r="Q201" s="109">
        <f t="shared" si="56"/>
        <v>0</v>
      </c>
      <c r="R201" s="95">
        <f t="shared" si="65"/>
        <v>0</v>
      </c>
      <c r="S201" s="172">
        <f t="shared" si="57"/>
        <v>0</v>
      </c>
      <c r="T201" s="53"/>
      <c r="U201" s="162">
        <f t="shared" si="71"/>
        <v>190</v>
      </c>
      <c r="V201" s="124">
        <f t="shared" si="72"/>
        <v>0</v>
      </c>
      <c r="W201" s="125">
        <f t="shared" si="73"/>
        <v>0</v>
      </c>
      <c r="X201" s="125">
        <f t="shared" si="74"/>
        <v>0</v>
      </c>
      <c r="Y201" s="258">
        <f t="shared" si="79"/>
        <v>0</v>
      </c>
      <c r="Z201" s="269">
        <f t="shared" si="75"/>
        <v>0</v>
      </c>
      <c r="AA201" s="125">
        <f t="shared" si="76"/>
        <v>0</v>
      </c>
      <c r="AB201" s="118">
        <f t="shared" si="67"/>
        <v>0</v>
      </c>
      <c r="AC201" s="109">
        <f t="shared" si="77"/>
        <v>0</v>
      </c>
      <c r="AD201" s="95">
        <f t="shared" si="68"/>
        <v>0</v>
      </c>
      <c r="AE201" s="172">
        <f t="shared" si="58"/>
        <v>0</v>
      </c>
      <c r="AS201" s="53"/>
      <c r="BT201" s="96"/>
      <c r="BU201" s="96"/>
      <c r="BV201" s="96"/>
      <c r="BW201" s="96"/>
    </row>
    <row r="202" spans="1:75" ht="15.6" customHeight="1" x14ac:dyDescent="0.3">
      <c r="A202" s="282">
        <v>191</v>
      </c>
      <c r="B202" s="119" t="str">
        <f t="shared" si="69"/>
        <v/>
      </c>
      <c r="C202" s="120"/>
      <c r="D202" s="82">
        <v>191</v>
      </c>
      <c r="E202" s="121">
        <f t="shared" si="70"/>
        <v>0</v>
      </c>
      <c r="F202" s="1"/>
      <c r="G202" s="4">
        <f t="shared" si="78"/>
        <v>537.41999999999996</v>
      </c>
      <c r="H202" s="102">
        <f t="shared" si="53"/>
        <v>0</v>
      </c>
      <c r="I202" s="162">
        <f t="shared" si="54"/>
        <v>191</v>
      </c>
      <c r="J202" s="124">
        <f t="shared" si="59"/>
        <v>0</v>
      </c>
      <c r="K202" s="125">
        <f t="shared" si="60"/>
        <v>0</v>
      </c>
      <c r="L202" s="125">
        <f t="shared" si="61"/>
        <v>0</v>
      </c>
      <c r="M202" s="125">
        <f t="shared" si="62"/>
        <v>0</v>
      </c>
      <c r="N202" s="269">
        <f t="shared" si="63"/>
        <v>0</v>
      </c>
      <c r="O202" s="125">
        <f t="shared" si="64"/>
        <v>0</v>
      </c>
      <c r="P202" s="118">
        <f t="shared" si="55"/>
        <v>0</v>
      </c>
      <c r="Q202" s="109">
        <f t="shared" si="56"/>
        <v>0</v>
      </c>
      <c r="R202" s="95">
        <f t="shared" si="65"/>
        <v>0</v>
      </c>
      <c r="S202" s="172">
        <f t="shared" si="57"/>
        <v>0</v>
      </c>
      <c r="T202" s="53"/>
      <c r="U202" s="162">
        <f t="shared" si="71"/>
        <v>191</v>
      </c>
      <c r="V202" s="124">
        <f t="shared" si="72"/>
        <v>0</v>
      </c>
      <c r="W202" s="125">
        <f t="shared" si="73"/>
        <v>0</v>
      </c>
      <c r="X202" s="125">
        <f t="shared" si="74"/>
        <v>0</v>
      </c>
      <c r="Y202" s="258">
        <f t="shared" si="79"/>
        <v>0</v>
      </c>
      <c r="Z202" s="269">
        <f t="shared" si="75"/>
        <v>0</v>
      </c>
      <c r="AA202" s="125">
        <f t="shared" si="76"/>
        <v>0</v>
      </c>
      <c r="AB202" s="118">
        <f t="shared" si="67"/>
        <v>0</v>
      </c>
      <c r="AC202" s="109">
        <f t="shared" si="77"/>
        <v>0</v>
      </c>
      <c r="AD202" s="95">
        <f t="shared" si="68"/>
        <v>0</v>
      </c>
      <c r="AE202" s="172">
        <f t="shared" si="58"/>
        <v>0</v>
      </c>
      <c r="AS202" s="53"/>
      <c r="BT202" s="96"/>
      <c r="BU202" s="96"/>
      <c r="BV202" s="96"/>
      <c r="BW202" s="96"/>
    </row>
    <row r="203" spans="1:75" ht="15.6" customHeight="1" x14ac:dyDescent="0.3">
      <c r="A203" s="282">
        <v>192</v>
      </c>
      <c r="B203" s="119" t="str">
        <f t="shared" si="69"/>
        <v/>
      </c>
      <c r="C203" s="120"/>
      <c r="D203" s="82">
        <v>192</v>
      </c>
      <c r="E203" s="121">
        <f t="shared" si="70"/>
        <v>0</v>
      </c>
      <c r="F203" s="1"/>
      <c r="G203" s="4">
        <f t="shared" si="78"/>
        <v>538.41999999999996</v>
      </c>
      <c r="H203" s="102">
        <f t="shared" si="53"/>
        <v>0</v>
      </c>
      <c r="I203" s="162">
        <f t="shared" si="54"/>
        <v>192</v>
      </c>
      <c r="J203" s="124">
        <f t="shared" si="59"/>
        <v>0</v>
      </c>
      <c r="K203" s="125">
        <f t="shared" si="60"/>
        <v>0</v>
      </c>
      <c r="L203" s="125">
        <f t="shared" si="61"/>
        <v>0</v>
      </c>
      <c r="M203" s="125">
        <f t="shared" si="62"/>
        <v>0</v>
      </c>
      <c r="N203" s="269">
        <f t="shared" si="63"/>
        <v>0</v>
      </c>
      <c r="O203" s="125">
        <f t="shared" si="64"/>
        <v>0</v>
      </c>
      <c r="P203" s="118">
        <f t="shared" si="55"/>
        <v>0</v>
      </c>
      <c r="Q203" s="109">
        <f t="shared" si="56"/>
        <v>0</v>
      </c>
      <c r="R203" s="95">
        <f t="shared" si="65"/>
        <v>0</v>
      </c>
      <c r="S203" s="172">
        <f t="shared" si="57"/>
        <v>0</v>
      </c>
      <c r="T203" s="53"/>
      <c r="U203" s="162">
        <f t="shared" si="71"/>
        <v>192</v>
      </c>
      <c r="V203" s="124">
        <f t="shared" si="72"/>
        <v>0</v>
      </c>
      <c r="W203" s="125">
        <f t="shared" si="73"/>
        <v>0</v>
      </c>
      <c r="X203" s="125">
        <f t="shared" si="74"/>
        <v>0</v>
      </c>
      <c r="Y203" s="258">
        <f t="shared" si="79"/>
        <v>0</v>
      </c>
      <c r="Z203" s="269">
        <f t="shared" si="75"/>
        <v>0</v>
      </c>
      <c r="AA203" s="125">
        <f t="shared" si="76"/>
        <v>0</v>
      </c>
      <c r="AB203" s="118">
        <f t="shared" si="67"/>
        <v>0</v>
      </c>
      <c r="AC203" s="109">
        <f t="shared" si="77"/>
        <v>0</v>
      </c>
      <c r="AD203" s="95">
        <f t="shared" si="68"/>
        <v>0</v>
      </c>
      <c r="AE203" s="172">
        <f t="shared" si="58"/>
        <v>0</v>
      </c>
      <c r="AS203" s="53"/>
      <c r="BT203" s="96"/>
      <c r="BU203" s="96"/>
      <c r="BV203" s="96"/>
      <c r="BW203" s="96"/>
    </row>
    <row r="204" spans="1:75" ht="15.6" customHeight="1" x14ac:dyDescent="0.3">
      <c r="A204" s="282">
        <v>193</v>
      </c>
      <c r="B204" s="119" t="str">
        <f t="shared" si="69"/>
        <v/>
      </c>
      <c r="C204" s="120"/>
      <c r="D204" s="82">
        <v>193</v>
      </c>
      <c r="E204" s="121">
        <f t="shared" si="70"/>
        <v>0</v>
      </c>
      <c r="F204" s="1"/>
      <c r="G204" s="4">
        <f t="shared" si="78"/>
        <v>539.41999999999996</v>
      </c>
      <c r="H204" s="102">
        <f t="shared" ref="H204:H267" si="80">AE574</f>
        <v>0</v>
      </c>
      <c r="I204" s="162">
        <f t="shared" ref="I204:I267" si="81">D204</f>
        <v>193</v>
      </c>
      <c r="J204" s="124">
        <f t="shared" si="59"/>
        <v>0</v>
      </c>
      <c r="K204" s="125">
        <f t="shared" si="60"/>
        <v>0</v>
      </c>
      <c r="L204" s="125">
        <f t="shared" si="61"/>
        <v>0</v>
      </c>
      <c r="M204" s="125">
        <f t="shared" si="62"/>
        <v>0</v>
      </c>
      <c r="N204" s="269">
        <f t="shared" si="63"/>
        <v>0</v>
      </c>
      <c r="O204" s="125">
        <f t="shared" si="64"/>
        <v>0</v>
      </c>
      <c r="P204" s="118">
        <f t="shared" ref="P204:P267" si="82">IF($C$10&lt;&gt;0,J204,IF(Y574&gt;$D$4,0,(J204+W574+X574)))</f>
        <v>0</v>
      </c>
      <c r="Q204" s="109">
        <f t="shared" ref="Q204:Q267" si="83">IF(Y574&gt;$D$4,0,IF($B$4="Apériodiques",IF($C$10=1,(P204*((1+$Q$10)^(-K574)))*((1+$Q$10)^(-L574/C574)),IF($C$10=2,(P204*((1+$Q$10)^(-I574/12)))*((1+$Q$10)^(-J574/C574)),(P204*((1+$Q$10)^(-G574/52)))*((1+$Q$10)^(-H574/C574)))),P204*((1+$Q$10)^(-Y574/12))))</f>
        <v>0</v>
      </c>
      <c r="R204" s="95">
        <f t="shared" si="65"/>
        <v>0</v>
      </c>
      <c r="S204" s="172">
        <f t="shared" ref="S204:S267" si="84">-P204</f>
        <v>0</v>
      </c>
      <c r="T204" s="53"/>
      <c r="U204" s="162">
        <f t="shared" si="71"/>
        <v>193</v>
      </c>
      <c r="V204" s="124">
        <f t="shared" si="72"/>
        <v>0</v>
      </c>
      <c r="W204" s="125">
        <f t="shared" si="73"/>
        <v>0</v>
      </c>
      <c r="X204" s="125">
        <f t="shared" si="74"/>
        <v>0</v>
      </c>
      <c r="Y204" s="258">
        <f t="shared" si="79"/>
        <v>0</v>
      </c>
      <c r="Z204" s="269">
        <f t="shared" si="75"/>
        <v>0</v>
      </c>
      <c r="AA204" s="125">
        <f t="shared" si="76"/>
        <v>0</v>
      </c>
      <c r="AB204" s="118">
        <f t="shared" si="67"/>
        <v>0</v>
      </c>
      <c r="AC204" s="109">
        <f t="shared" si="77"/>
        <v>0</v>
      </c>
      <c r="AD204" s="95">
        <f t="shared" si="68"/>
        <v>0</v>
      </c>
      <c r="AE204" s="172">
        <f t="shared" ref="AE204:AE267" si="85">-AB204</f>
        <v>0</v>
      </c>
      <c r="AS204" s="53"/>
      <c r="BT204" s="96"/>
      <c r="BU204" s="96"/>
      <c r="BV204" s="96"/>
      <c r="BW204" s="96"/>
    </row>
    <row r="205" spans="1:75" ht="15.6" customHeight="1" x14ac:dyDescent="0.3">
      <c r="A205" s="282">
        <v>194</v>
      </c>
      <c r="B205" s="119" t="str">
        <f t="shared" si="69"/>
        <v/>
      </c>
      <c r="C205" s="120"/>
      <c r="D205" s="82">
        <v>194</v>
      </c>
      <c r="E205" s="121">
        <f t="shared" si="70"/>
        <v>0</v>
      </c>
      <c r="F205" s="1"/>
      <c r="G205" s="4">
        <f t="shared" si="78"/>
        <v>540.41999999999996</v>
      </c>
      <c r="H205" s="102">
        <f t="shared" si="80"/>
        <v>0</v>
      </c>
      <c r="I205" s="162">
        <f t="shared" si="81"/>
        <v>194</v>
      </c>
      <c r="J205" s="124">
        <f t="shared" ref="J205:J268" si="86">IF(D205=$D$4,L205+K205,Z575)</f>
        <v>0</v>
      </c>
      <c r="K205" s="125">
        <f t="shared" ref="K205:K268" si="87">AA575</f>
        <v>0</v>
      </c>
      <c r="L205" s="125">
        <f t="shared" ref="L205:L268" si="88">IF(D205=$D$4,N205+M205,AB575)</f>
        <v>0</v>
      </c>
      <c r="M205" s="125">
        <f t="shared" ref="M205:M268" si="89">AC575</f>
        <v>0</v>
      </c>
      <c r="N205" s="269">
        <f t="shared" ref="N205:N268" si="90">IF(D205=$D$4,O204,AD575)</f>
        <v>0</v>
      </c>
      <c r="O205" s="125">
        <f t="shared" ref="O205:O268" si="91">O204-N205</f>
        <v>0</v>
      </c>
      <c r="P205" s="118">
        <f t="shared" si="82"/>
        <v>0</v>
      </c>
      <c r="Q205" s="109">
        <f t="shared" si="83"/>
        <v>0</v>
      </c>
      <c r="R205" s="95">
        <f t="shared" ref="R205:R268" si="92">R206+Q205</f>
        <v>0</v>
      </c>
      <c r="S205" s="172">
        <f t="shared" si="84"/>
        <v>0</v>
      </c>
      <c r="T205" s="53"/>
      <c r="U205" s="162">
        <f t="shared" si="71"/>
        <v>194</v>
      </c>
      <c r="V205" s="124">
        <f t="shared" si="72"/>
        <v>0</v>
      </c>
      <c r="W205" s="125">
        <f t="shared" si="73"/>
        <v>0</v>
      </c>
      <c r="X205" s="125">
        <f t="shared" si="74"/>
        <v>0</v>
      </c>
      <c r="Y205" s="258">
        <f t="shared" si="79"/>
        <v>0</v>
      </c>
      <c r="Z205" s="269">
        <f t="shared" si="75"/>
        <v>0</v>
      </c>
      <c r="AA205" s="125">
        <f t="shared" si="76"/>
        <v>0</v>
      </c>
      <c r="AB205" s="118">
        <f t="shared" ref="AB205:AB268" si="93">IF($C$10&lt;&gt;0,V205,IF(Y575&gt;$D$4,0,(V205+W575+X575)))</f>
        <v>0</v>
      </c>
      <c r="AC205" s="109">
        <f t="shared" si="77"/>
        <v>0</v>
      </c>
      <c r="AD205" s="95">
        <f t="shared" ref="AD205:AD268" si="94">AD206+AC205</f>
        <v>0</v>
      </c>
      <c r="AE205" s="172">
        <f t="shared" si="85"/>
        <v>0</v>
      </c>
      <c r="AS205" s="53"/>
      <c r="BT205" s="96"/>
      <c r="BU205" s="96"/>
      <c r="BV205" s="96"/>
      <c r="BW205" s="96"/>
    </row>
    <row r="206" spans="1:75" ht="15.6" customHeight="1" x14ac:dyDescent="0.3">
      <c r="A206" s="282">
        <v>195</v>
      </c>
      <c r="B206" s="119" t="str">
        <f t="shared" ref="B206:B269" si="95">IF(A206&gt;$D$4,"",IF(AND($B$4="Mensuelles",$C$4="Constantes"),"",IF(AND($C$4="Variables",A206=$D$4,$H$8&lt;&gt;0),"Ajuster dernière échéance pour capital dû 0,00€",IF(AND(F206&lt;=F205,$B$4&lt;&gt;"Mensuelles"),"Saisir une date d'échéance valide",IF(AND(A206=$D$4,$H$8&lt;&gt;0),"Ajuster dernière échéance pour capital dû = 0,00€",IF(AND($B$4="Mensuelles",$C$4="Variables",G206=0),"Saisir Montant échéance variable",IF(AND($B$4="Apériodiques",$C$4="Constantes",F206=0),"Saisir date échéance variable",IF(AND($B$4="Apériodiques",$C$4="Variables",F206=0,G206=0),"Saisir date et montant échéance variables",IF(AND($B$4="Apériodiques",$C$4="Variables",F206&lt;&gt;0,G206=0),"Saisir montant échéance variable",IF(AND($B$4="Apériodiques",$C$4="Variables",F206=0,G206&lt;&gt;0),"Saisir date variable échéance",""))))))))))</f>
        <v/>
      </c>
      <c r="C206" s="120"/>
      <c r="D206" s="82">
        <v>195</v>
      </c>
      <c r="E206" s="121">
        <f t="shared" ref="E206:E269" si="96">IF(AND(D206&gt;$D$4,$B$4="Mensuelles"),0,IF($B$4="Mensuelles",EDATE(E205,1),IF(F206&lt;&gt;0,F206,IF(D206&gt;$D$4,0,EDATE(E205,1)))))</f>
        <v>0</v>
      </c>
      <c r="F206" s="1"/>
      <c r="G206" s="4">
        <f t="shared" si="78"/>
        <v>541.41999999999996</v>
      </c>
      <c r="H206" s="102">
        <f t="shared" si="80"/>
        <v>0</v>
      </c>
      <c r="I206" s="162">
        <f t="shared" si="81"/>
        <v>195</v>
      </c>
      <c r="J206" s="124">
        <f t="shared" si="86"/>
        <v>0</v>
      </c>
      <c r="K206" s="125">
        <f t="shared" si="87"/>
        <v>0</v>
      </c>
      <c r="L206" s="125">
        <f t="shared" si="88"/>
        <v>0</v>
      </c>
      <c r="M206" s="125">
        <f t="shared" si="89"/>
        <v>0</v>
      </c>
      <c r="N206" s="269">
        <f t="shared" si="90"/>
        <v>0</v>
      </c>
      <c r="O206" s="125">
        <f t="shared" si="91"/>
        <v>0</v>
      </c>
      <c r="P206" s="118">
        <f t="shared" si="82"/>
        <v>0</v>
      </c>
      <c r="Q206" s="109">
        <f t="shared" si="83"/>
        <v>0</v>
      </c>
      <c r="R206" s="95">
        <f t="shared" si="92"/>
        <v>0</v>
      </c>
      <c r="S206" s="172">
        <f t="shared" si="84"/>
        <v>0</v>
      </c>
      <c r="T206" s="53"/>
      <c r="U206" s="162">
        <f t="shared" ref="U206:U269" si="97">I206</f>
        <v>195</v>
      </c>
      <c r="V206" s="124">
        <f t="shared" ref="V206:V269" si="98">X206+W206</f>
        <v>0</v>
      </c>
      <c r="W206" s="125">
        <f t="shared" ref="W206:W269" si="99">K206</f>
        <v>0</v>
      </c>
      <c r="X206" s="125">
        <f t="shared" ref="X206:X269" si="100">Z206+Y206</f>
        <v>0</v>
      </c>
      <c r="Y206" s="258">
        <f t="shared" si="79"/>
        <v>0</v>
      </c>
      <c r="Z206" s="269">
        <f t="shared" ref="Z206:Z269" si="101">N206</f>
        <v>0</v>
      </c>
      <c r="AA206" s="125">
        <f t="shared" ref="AA206:AA269" si="102">O206</f>
        <v>0</v>
      </c>
      <c r="AB206" s="118">
        <f t="shared" si="93"/>
        <v>0</v>
      </c>
      <c r="AC206" s="109">
        <f t="shared" ref="AC206:AC269" si="103">IF(Y576&gt;$D$4,0,IF($B$4="Apériodiques",IF($C$10=1,(P206*((1+$Q$10)^(-K576)))*((1+$Q$10)^(-L576/C576)),IF($C$10=2,(P206*((1+$Q$10)^(-I576/12)))*((1+$Q$10)^(-J576/C576)),(P206*((1+$Q$10)^(-G576/52)))*((1+$Q$10)^(-H576/C576)))),AB206*((1+$AC$10)^(-Y576/12))))</f>
        <v>0</v>
      </c>
      <c r="AD206" s="95">
        <f t="shared" si="94"/>
        <v>0</v>
      </c>
      <c r="AE206" s="172">
        <f t="shared" si="85"/>
        <v>0</v>
      </c>
      <c r="AS206" s="53"/>
      <c r="BT206" s="96"/>
      <c r="BU206" s="96"/>
      <c r="BV206" s="96"/>
      <c r="BW206" s="96"/>
    </row>
    <row r="207" spans="1:75" ht="15.6" customHeight="1" x14ac:dyDescent="0.3">
      <c r="A207" s="282">
        <v>196</v>
      </c>
      <c r="B207" s="119" t="str">
        <f t="shared" si="95"/>
        <v/>
      </c>
      <c r="C207" s="120"/>
      <c r="D207" s="82">
        <v>196</v>
      </c>
      <c r="E207" s="121">
        <f t="shared" si="96"/>
        <v>0</v>
      </c>
      <c r="F207" s="1"/>
      <c r="G207" s="4">
        <f t="shared" ref="G207:G270" si="104">G206+1</f>
        <v>542.41999999999996</v>
      </c>
      <c r="H207" s="102">
        <f t="shared" si="80"/>
        <v>0</v>
      </c>
      <c r="I207" s="162">
        <f t="shared" si="81"/>
        <v>196</v>
      </c>
      <c r="J207" s="124">
        <f t="shared" si="86"/>
        <v>0</v>
      </c>
      <c r="K207" s="125">
        <f t="shared" si="87"/>
        <v>0</v>
      </c>
      <c r="L207" s="125">
        <f t="shared" si="88"/>
        <v>0</v>
      </c>
      <c r="M207" s="125">
        <f t="shared" si="89"/>
        <v>0</v>
      </c>
      <c r="N207" s="269">
        <f t="shared" si="90"/>
        <v>0</v>
      </c>
      <c r="O207" s="125">
        <f t="shared" si="91"/>
        <v>0</v>
      </c>
      <c r="P207" s="118">
        <f t="shared" si="82"/>
        <v>0</v>
      </c>
      <c r="Q207" s="109">
        <f t="shared" si="83"/>
        <v>0</v>
      </c>
      <c r="R207" s="95">
        <f t="shared" si="92"/>
        <v>0</v>
      </c>
      <c r="S207" s="172">
        <f t="shared" si="84"/>
        <v>0</v>
      </c>
      <c r="T207" s="53"/>
      <c r="U207" s="162">
        <f t="shared" si="97"/>
        <v>196</v>
      </c>
      <c r="V207" s="124">
        <f t="shared" si="98"/>
        <v>0</v>
      </c>
      <c r="W207" s="125">
        <f t="shared" si="99"/>
        <v>0</v>
      </c>
      <c r="X207" s="125">
        <f t="shared" si="100"/>
        <v>0</v>
      </c>
      <c r="Y207" s="258">
        <f t="shared" si="79"/>
        <v>0</v>
      </c>
      <c r="Z207" s="269">
        <f t="shared" si="101"/>
        <v>0</v>
      </c>
      <c r="AA207" s="125">
        <f t="shared" si="102"/>
        <v>0</v>
      </c>
      <c r="AB207" s="118">
        <f t="shared" si="93"/>
        <v>0</v>
      </c>
      <c r="AC207" s="109">
        <f t="shared" si="103"/>
        <v>0</v>
      </c>
      <c r="AD207" s="95">
        <f t="shared" si="94"/>
        <v>0</v>
      </c>
      <c r="AE207" s="172">
        <f t="shared" si="85"/>
        <v>0</v>
      </c>
      <c r="AS207" s="53"/>
      <c r="BT207" s="96"/>
      <c r="BU207" s="96"/>
      <c r="BV207" s="96"/>
      <c r="BW207" s="96"/>
    </row>
    <row r="208" spans="1:75" ht="15.6" customHeight="1" x14ac:dyDescent="0.3">
      <c r="A208" s="282">
        <v>197</v>
      </c>
      <c r="B208" s="119" t="str">
        <f t="shared" si="95"/>
        <v/>
      </c>
      <c r="C208" s="120"/>
      <c r="D208" s="82">
        <v>197</v>
      </c>
      <c r="E208" s="121">
        <f t="shared" si="96"/>
        <v>0</v>
      </c>
      <c r="F208" s="1"/>
      <c r="G208" s="4">
        <f t="shared" si="104"/>
        <v>543.41999999999996</v>
      </c>
      <c r="H208" s="102">
        <f t="shared" si="80"/>
        <v>0</v>
      </c>
      <c r="I208" s="162">
        <f t="shared" si="81"/>
        <v>197</v>
      </c>
      <c r="J208" s="124">
        <f t="shared" si="86"/>
        <v>0</v>
      </c>
      <c r="K208" s="125">
        <f t="shared" si="87"/>
        <v>0</v>
      </c>
      <c r="L208" s="125">
        <f t="shared" si="88"/>
        <v>0</v>
      </c>
      <c r="M208" s="125">
        <f t="shared" si="89"/>
        <v>0</v>
      </c>
      <c r="N208" s="269">
        <f t="shared" si="90"/>
        <v>0</v>
      </c>
      <c r="O208" s="125">
        <f t="shared" si="91"/>
        <v>0</v>
      </c>
      <c r="P208" s="118">
        <f t="shared" si="82"/>
        <v>0</v>
      </c>
      <c r="Q208" s="109">
        <f t="shared" si="83"/>
        <v>0</v>
      </c>
      <c r="R208" s="95">
        <f t="shared" si="92"/>
        <v>0</v>
      </c>
      <c r="S208" s="172">
        <f t="shared" si="84"/>
        <v>0</v>
      </c>
      <c r="T208" s="53"/>
      <c r="U208" s="162">
        <f t="shared" si="97"/>
        <v>197</v>
      </c>
      <c r="V208" s="124">
        <f t="shared" si="98"/>
        <v>0</v>
      </c>
      <c r="W208" s="125">
        <f t="shared" si="99"/>
        <v>0</v>
      </c>
      <c r="X208" s="125">
        <f t="shared" si="100"/>
        <v>0</v>
      </c>
      <c r="Y208" s="258">
        <f t="shared" si="79"/>
        <v>0</v>
      </c>
      <c r="Z208" s="269">
        <f t="shared" si="101"/>
        <v>0</v>
      </c>
      <c r="AA208" s="125">
        <f t="shared" si="102"/>
        <v>0</v>
      </c>
      <c r="AB208" s="118">
        <f t="shared" si="93"/>
        <v>0</v>
      </c>
      <c r="AC208" s="109">
        <f t="shared" si="103"/>
        <v>0</v>
      </c>
      <c r="AD208" s="95">
        <f t="shared" si="94"/>
        <v>0</v>
      </c>
      <c r="AE208" s="172">
        <f t="shared" si="85"/>
        <v>0</v>
      </c>
      <c r="AS208" s="53"/>
      <c r="BT208" s="96"/>
      <c r="BU208" s="96"/>
      <c r="BV208" s="96"/>
      <c r="BW208" s="96"/>
    </row>
    <row r="209" spans="1:75" ht="15.6" customHeight="1" x14ac:dyDescent="0.3">
      <c r="A209" s="282">
        <v>198</v>
      </c>
      <c r="B209" s="119" t="str">
        <f t="shared" si="95"/>
        <v/>
      </c>
      <c r="C209" s="120"/>
      <c r="D209" s="82">
        <v>198</v>
      </c>
      <c r="E209" s="121">
        <f t="shared" si="96"/>
        <v>0</v>
      </c>
      <c r="F209" s="1"/>
      <c r="G209" s="4">
        <f t="shared" si="104"/>
        <v>544.41999999999996</v>
      </c>
      <c r="H209" s="102">
        <f t="shared" si="80"/>
        <v>0</v>
      </c>
      <c r="I209" s="162">
        <f t="shared" si="81"/>
        <v>198</v>
      </c>
      <c r="J209" s="124">
        <f t="shared" si="86"/>
        <v>0</v>
      </c>
      <c r="K209" s="125">
        <f t="shared" si="87"/>
        <v>0</v>
      </c>
      <c r="L209" s="125">
        <f t="shared" si="88"/>
        <v>0</v>
      </c>
      <c r="M209" s="125">
        <f t="shared" si="89"/>
        <v>0</v>
      </c>
      <c r="N209" s="269">
        <f t="shared" si="90"/>
        <v>0</v>
      </c>
      <c r="O209" s="125">
        <f t="shared" si="91"/>
        <v>0</v>
      </c>
      <c r="P209" s="118">
        <f t="shared" si="82"/>
        <v>0</v>
      </c>
      <c r="Q209" s="109">
        <f t="shared" si="83"/>
        <v>0</v>
      </c>
      <c r="R209" s="95">
        <f t="shared" si="92"/>
        <v>0</v>
      </c>
      <c r="S209" s="172">
        <f t="shared" si="84"/>
        <v>0</v>
      </c>
      <c r="T209" s="53"/>
      <c r="U209" s="162">
        <f t="shared" si="97"/>
        <v>198</v>
      </c>
      <c r="V209" s="124">
        <f t="shared" si="98"/>
        <v>0</v>
      </c>
      <c r="W209" s="125">
        <f t="shared" si="99"/>
        <v>0</v>
      </c>
      <c r="X209" s="125">
        <f t="shared" si="100"/>
        <v>0</v>
      </c>
      <c r="Y209" s="258">
        <f t="shared" si="79"/>
        <v>0</v>
      </c>
      <c r="Z209" s="269">
        <f t="shared" si="101"/>
        <v>0</v>
      </c>
      <c r="AA209" s="125">
        <f t="shared" si="102"/>
        <v>0</v>
      </c>
      <c r="AB209" s="118">
        <f t="shared" si="93"/>
        <v>0</v>
      </c>
      <c r="AC209" s="109">
        <f t="shared" si="103"/>
        <v>0</v>
      </c>
      <c r="AD209" s="95">
        <f t="shared" si="94"/>
        <v>0</v>
      </c>
      <c r="AE209" s="172">
        <f t="shared" si="85"/>
        <v>0</v>
      </c>
      <c r="AS209" s="53"/>
      <c r="BT209" s="96"/>
      <c r="BU209" s="96"/>
      <c r="BV209" s="96"/>
      <c r="BW209" s="96"/>
    </row>
    <row r="210" spans="1:75" ht="15.6" customHeight="1" x14ac:dyDescent="0.3">
      <c r="A210" s="282">
        <v>199</v>
      </c>
      <c r="B210" s="119" t="str">
        <f t="shared" si="95"/>
        <v/>
      </c>
      <c r="C210" s="120"/>
      <c r="D210" s="82">
        <v>199</v>
      </c>
      <c r="E210" s="121">
        <f t="shared" si="96"/>
        <v>0</v>
      </c>
      <c r="F210" s="1"/>
      <c r="G210" s="4">
        <f t="shared" si="104"/>
        <v>545.41999999999996</v>
      </c>
      <c r="H210" s="102">
        <f t="shared" si="80"/>
        <v>0</v>
      </c>
      <c r="I210" s="162">
        <f t="shared" si="81"/>
        <v>199</v>
      </c>
      <c r="J210" s="124">
        <f t="shared" si="86"/>
        <v>0</v>
      </c>
      <c r="K210" s="125">
        <f t="shared" si="87"/>
        <v>0</v>
      </c>
      <c r="L210" s="125">
        <f t="shared" si="88"/>
        <v>0</v>
      </c>
      <c r="M210" s="125">
        <f t="shared" si="89"/>
        <v>0</v>
      </c>
      <c r="N210" s="269">
        <f t="shared" si="90"/>
        <v>0</v>
      </c>
      <c r="O210" s="125">
        <f t="shared" si="91"/>
        <v>0</v>
      </c>
      <c r="P210" s="118">
        <f t="shared" si="82"/>
        <v>0</v>
      </c>
      <c r="Q210" s="109">
        <f t="shared" si="83"/>
        <v>0</v>
      </c>
      <c r="R210" s="95">
        <f t="shared" si="92"/>
        <v>0</v>
      </c>
      <c r="S210" s="172">
        <f t="shared" si="84"/>
        <v>0</v>
      </c>
      <c r="T210" s="53"/>
      <c r="U210" s="162">
        <f t="shared" si="97"/>
        <v>199</v>
      </c>
      <c r="V210" s="124">
        <f t="shared" si="98"/>
        <v>0</v>
      </c>
      <c r="W210" s="125">
        <f t="shared" si="99"/>
        <v>0</v>
      </c>
      <c r="X210" s="125">
        <f t="shared" si="100"/>
        <v>0</v>
      </c>
      <c r="Y210" s="258">
        <f t="shared" si="79"/>
        <v>0</v>
      </c>
      <c r="Z210" s="269">
        <f t="shared" si="101"/>
        <v>0</v>
      </c>
      <c r="AA210" s="125">
        <f t="shared" si="102"/>
        <v>0</v>
      </c>
      <c r="AB210" s="118">
        <f t="shared" si="93"/>
        <v>0</v>
      </c>
      <c r="AC210" s="109">
        <f t="shared" si="103"/>
        <v>0</v>
      </c>
      <c r="AD210" s="95">
        <f t="shared" si="94"/>
        <v>0</v>
      </c>
      <c r="AE210" s="172">
        <f t="shared" si="85"/>
        <v>0</v>
      </c>
      <c r="AS210" s="53"/>
      <c r="BT210" s="96"/>
      <c r="BU210" s="96"/>
      <c r="BV210" s="96"/>
      <c r="BW210" s="96"/>
    </row>
    <row r="211" spans="1:75" ht="15.6" customHeight="1" x14ac:dyDescent="0.3">
      <c r="A211" s="282">
        <v>200</v>
      </c>
      <c r="B211" s="119" t="str">
        <f t="shared" si="95"/>
        <v/>
      </c>
      <c r="C211" s="120"/>
      <c r="D211" s="82">
        <v>200</v>
      </c>
      <c r="E211" s="121">
        <f t="shared" si="96"/>
        <v>0</v>
      </c>
      <c r="F211" s="1"/>
      <c r="G211" s="4">
        <f t="shared" si="104"/>
        <v>546.41999999999996</v>
      </c>
      <c r="H211" s="102">
        <f t="shared" si="80"/>
        <v>0</v>
      </c>
      <c r="I211" s="162">
        <f t="shared" si="81"/>
        <v>200</v>
      </c>
      <c r="J211" s="124">
        <f t="shared" si="86"/>
        <v>0</v>
      </c>
      <c r="K211" s="125">
        <f t="shared" si="87"/>
        <v>0</v>
      </c>
      <c r="L211" s="125">
        <f t="shared" si="88"/>
        <v>0</v>
      </c>
      <c r="M211" s="125">
        <f t="shared" si="89"/>
        <v>0</v>
      </c>
      <c r="N211" s="269">
        <f t="shared" si="90"/>
        <v>0</v>
      </c>
      <c r="O211" s="125">
        <f t="shared" si="91"/>
        <v>0</v>
      </c>
      <c r="P211" s="118">
        <f t="shared" si="82"/>
        <v>0</v>
      </c>
      <c r="Q211" s="109">
        <f t="shared" si="83"/>
        <v>0</v>
      </c>
      <c r="R211" s="95">
        <f t="shared" si="92"/>
        <v>0</v>
      </c>
      <c r="S211" s="172">
        <f t="shared" si="84"/>
        <v>0</v>
      </c>
      <c r="T211" s="53"/>
      <c r="U211" s="162">
        <f t="shared" si="97"/>
        <v>200</v>
      </c>
      <c r="V211" s="124">
        <f t="shared" si="98"/>
        <v>0</v>
      </c>
      <c r="W211" s="125">
        <f t="shared" si="99"/>
        <v>0</v>
      </c>
      <c r="X211" s="125">
        <f t="shared" si="100"/>
        <v>0</v>
      </c>
      <c r="Y211" s="258">
        <f t="shared" si="79"/>
        <v>0</v>
      </c>
      <c r="Z211" s="269">
        <f t="shared" si="101"/>
        <v>0</v>
      </c>
      <c r="AA211" s="125">
        <f t="shared" si="102"/>
        <v>0</v>
      </c>
      <c r="AB211" s="118">
        <f t="shared" si="93"/>
        <v>0</v>
      </c>
      <c r="AC211" s="109">
        <f t="shared" si="103"/>
        <v>0</v>
      </c>
      <c r="AD211" s="95">
        <f t="shared" si="94"/>
        <v>0</v>
      </c>
      <c r="AE211" s="172">
        <f t="shared" si="85"/>
        <v>0</v>
      </c>
      <c r="AS211" s="53"/>
      <c r="BT211" s="96"/>
      <c r="BU211" s="96"/>
      <c r="BV211" s="96"/>
      <c r="BW211" s="96"/>
    </row>
    <row r="212" spans="1:75" ht="15.6" customHeight="1" x14ac:dyDescent="0.3">
      <c r="A212" s="282">
        <v>201</v>
      </c>
      <c r="B212" s="119" t="str">
        <f t="shared" si="95"/>
        <v/>
      </c>
      <c r="C212" s="120"/>
      <c r="D212" s="82">
        <v>201</v>
      </c>
      <c r="E212" s="121">
        <f t="shared" si="96"/>
        <v>0</v>
      </c>
      <c r="F212" s="1"/>
      <c r="G212" s="4">
        <f t="shared" si="104"/>
        <v>547.41999999999996</v>
      </c>
      <c r="H212" s="102">
        <f t="shared" si="80"/>
        <v>0</v>
      </c>
      <c r="I212" s="162">
        <f t="shared" si="81"/>
        <v>201</v>
      </c>
      <c r="J212" s="124">
        <f t="shared" si="86"/>
        <v>0</v>
      </c>
      <c r="K212" s="125">
        <f t="shared" si="87"/>
        <v>0</v>
      </c>
      <c r="L212" s="125">
        <f t="shared" si="88"/>
        <v>0</v>
      </c>
      <c r="M212" s="125">
        <f t="shared" si="89"/>
        <v>0</v>
      </c>
      <c r="N212" s="269">
        <f t="shared" si="90"/>
        <v>0</v>
      </c>
      <c r="O212" s="125">
        <f t="shared" si="91"/>
        <v>0</v>
      </c>
      <c r="P212" s="118">
        <f t="shared" si="82"/>
        <v>0</v>
      </c>
      <c r="Q212" s="109">
        <f t="shared" si="83"/>
        <v>0</v>
      </c>
      <c r="R212" s="95">
        <f t="shared" si="92"/>
        <v>0</v>
      </c>
      <c r="S212" s="172">
        <f t="shared" si="84"/>
        <v>0</v>
      </c>
      <c r="T212" s="53"/>
      <c r="U212" s="162">
        <f t="shared" si="97"/>
        <v>201</v>
      </c>
      <c r="V212" s="124">
        <f t="shared" si="98"/>
        <v>0</v>
      </c>
      <c r="W212" s="125">
        <f t="shared" si="99"/>
        <v>0</v>
      </c>
      <c r="X212" s="125">
        <f t="shared" si="100"/>
        <v>0</v>
      </c>
      <c r="Y212" s="258">
        <f t="shared" si="79"/>
        <v>0</v>
      </c>
      <c r="Z212" s="269">
        <f t="shared" si="101"/>
        <v>0</v>
      </c>
      <c r="AA212" s="125">
        <f t="shared" si="102"/>
        <v>0</v>
      </c>
      <c r="AB212" s="118">
        <f t="shared" si="93"/>
        <v>0</v>
      </c>
      <c r="AC212" s="109">
        <f t="shared" si="103"/>
        <v>0</v>
      </c>
      <c r="AD212" s="95">
        <f t="shared" si="94"/>
        <v>0</v>
      </c>
      <c r="AE212" s="172">
        <f t="shared" si="85"/>
        <v>0</v>
      </c>
      <c r="AS212" s="53"/>
      <c r="BT212" s="96"/>
      <c r="BU212" s="96"/>
      <c r="BV212" s="96"/>
      <c r="BW212" s="96"/>
    </row>
    <row r="213" spans="1:75" ht="15.6" customHeight="1" x14ac:dyDescent="0.3">
      <c r="A213" s="282">
        <v>202</v>
      </c>
      <c r="B213" s="119" t="str">
        <f t="shared" si="95"/>
        <v/>
      </c>
      <c r="C213" s="120"/>
      <c r="D213" s="82">
        <v>202</v>
      </c>
      <c r="E213" s="121">
        <f t="shared" si="96"/>
        <v>0</v>
      </c>
      <c r="F213" s="1"/>
      <c r="G213" s="4">
        <f t="shared" si="104"/>
        <v>548.41999999999996</v>
      </c>
      <c r="H213" s="102">
        <f t="shared" si="80"/>
        <v>0</v>
      </c>
      <c r="I213" s="162">
        <f t="shared" si="81"/>
        <v>202</v>
      </c>
      <c r="J213" s="124">
        <f t="shared" si="86"/>
        <v>0</v>
      </c>
      <c r="K213" s="125">
        <f t="shared" si="87"/>
        <v>0</v>
      </c>
      <c r="L213" s="125">
        <f t="shared" si="88"/>
        <v>0</v>
      </c>
      <c r="M213" s="125">
        <f t="shared" si="89"/>
        <v>0</v>
      </c>
      <c r="N213" s="269">
        <f t="shared" si="90"/>
        <v>0</v>
      </c>
      <c r="O213" s="125">
        <f t="shared" si="91"/>
        <v>0</v>
      </c>
      <c r="P213" s="118">
        <f t="shared" si="82"/>
        <v>0</v>
      </c>
      <c r="Q213" s="109">
        <f t="shared" si="83"/>
        <v>0</v>
      </c>
      <c r="R213" s="95">
        <f t="shared" si="92"/>
        <v>0</v>
      </c>
      <c r="S213" s="172">
        <f t="shared" si="84"/>
        <v>0</v>
      </c>
      <c r="T213" s="53"/>
      <c r="U213" s="162">
        <f t="shared" si="97"/>
        <v>202</v>
      </c>
      <c r="V213" s="124">
        <f t="shared" si="98"/>
        <v>0</v>
      </c>
      <c r="W213" s="125">
        <f t="shared" si="99"/>
        <v>0</v>
      </c>
      <c r="X213" s="125">
        <f t="shared" si="100"/>
        <v>0</v>
      </c>
      <c r="Y213" s="258">
        <f t="shared" si="79"/>
        <v>0</v>
      </c>
      <c r="Z213" s="269">
        <f t="shared" si="101"/>
        <v>0</v>
      </c>
      <c r="AA213" s="125">
        <f t="shared" si="102"/>
        <v>0</v>
      </c>
      <c r="AB213" s="118">
        <f t="shared" si="93"/>
        <v>0</v>
      </c>
      <c r="AC213" s="109">
        <f t="shared" si="103"/>
        <v>0</v>
      </c>
      <c r="AD213" s="95">
        <f t="shared" si="94"/>
        <v>0</v>
      </c>
      <c r="AE213" s="172">
        <f t="shared" si="85"/>
        <v>0</v>
      </c>
      <c r="AS213" s="53"/>
      <c r="BT213" s="96"/>
      <c r="BU213" s="96"/>
      <c r="BV213" s="96"/>
      <c r="BW213" s="96"/>
    </row>
    <row r="214" spans="1:75" ht="15.6" customHeight="1" x14ac:dyDescent="0.3">
      <c r="A214" s="282">
        <v>203</v>
      </c>
      <c r="B214" s="119" t="str">
        <f t="shared" si="95"/>
        <v/>
      </c>
      <c r="C214" s="120"/>
      <c r="D214" s="82">
        <v>203</v>
      </c>
      <c r="E214" s="121">
        <f t="shared" si="96"/>
        <v>0</v>
      </c>
      <c r="F214" s="1"/>
      <c r="G214" s="4">
        <f t="shared" si="104"/>
        <v>549.41999999999996</v>
      </c>
      <c r="H214" s="102">
        <f t="shared" si="80"/>
        <v>0</v>
      </c>
      <c r="I214" s="162">
        <f t="shared" si="81"/>
        <v>203</v>
      </c>
      <c r="J214" s="124">
        <f t="shared" si="86"/>
        <v>0</v>
      </c>
      <c r="K214" s="125">
        <f t="shared" si="87"/>
        <v>0</v>
      </c>
      <c r="L214" s="125">
        <f t="shared" si="88"/>
        <v>0</v>
      </c>
      <c r="M214" s="125">
        <f t="shared" si="89"/>
        <v>0</v>
      </c>
      <c r="N214" s="269">
        <f t="shared" si="90"/>
        <v>0</v>
      </c>
      <c r="O214" s="125">
        <f t="shared" si="91"/>
        <v>0</v>
      </c>
      <c r="P214" s="118">
        <f t="shared" si="82"/>
        <v>0</v>
      </c>
      <c r="Q214" s="109">
        <f t="shared" si="83"/>
        <v>0</v>
      </c>
      <c r="R214" s="95">
        <f t="shared" si="92"/>
        <v>0</v>
      </c>
      <c r="S214" s="172">
        <f t="shared" si="84"/>
        <v>0</v>
      </c>
      <c r="T214" s="53"/>
      <c r="U214" s="162">
        <f t="shared" si="97"/>
        <v>203</v>
      </c>
      <c r="V214" s="124">
        <f t="shared" si="98"/>
        <v>0</v>
      </c>
      <c r="W214" s="125">
        <f t="shared" si="99"/>
        <v>0</v>
      </c>
      <c r="X214" s="125">
        <f t="shared" si="100"/>
        <v>0</v>
      </c>
      <c r="Y214" s="258">
        <f t="shared" si="79"/>
        <v>0</v>
      </c>
      <c r="Z214" s="269">
        <f t="shared" si="101"/>
        <v>0</v>
      </c>
      <c r="AA214" s="125">
        <f t="shared" si="102"/>
        <v>0</v>
      </c>
      <c r="AB214" s="118">
        <f t="shared" si="93"/>
        <v>0</v>
      </c>
      <c r="AC214" s="109">
        <f t="shared" si="103"/>
        <v>0</v>
      </c>
      <c r="AD214" s="95">
        <f t="shared" si="94"/>
        <v>0</v>
      </c>
      <c r="AE214" s="172">
        <f t="shared" si="85"/>
        <v>0</v>
      </c>
      <c r="AS214" s="53"/>
      <c r="BT214" s="96"/>
      <c r="BU214" s="96"/>
      <c r="BV214" s="96"/>
      <c r="BW214" s="96"/>
    </row>
    <row r="215" spans="1:75" ht="15.6" customHeight="1" x14ac:dyDescent="0.3">
      <c r="A215" s="282">
        <v>204</v>
      </c>
      <c r="B215" s="119" t="str">
        <f t="shared" si="95"/>
        <v/>
      </c>
      <c r="C215" s="120"/>
      <c r="D215" s="82">
        <v>204</v>
      </c>
      <c r="E215" s="121">
        <f t="shared" si="96"/>
        <v>0</v>
      </c>
      <c r="F215" s="1"/>
      <c r="G215" s="4">
        <f t="shared" si="104"/>
        <v>550.41999999999996</v>
      </c>
      <c r="H215" s="102">
        <f t="shared" si="80"/>
        <v>0</v>
      </c>
      <c r="I215" s="162">
        <f t="shared" si="81"/>
        <v>204</v>
      </c>
      <c r="J215" s="124">
        <f t="shared" si="86"/>
        <v>0</v>
      </c>
      <c r="K215" s="125">
        <f t="shared" si="87"/>
        <v>0</v>
      </c>
      <c r="L215" s="125">
        <f t="shared" si="88"/>
        <v>0</v>
      </c>
      <c r="M215" s="125">
        <f t="shared" si="89"/>
        <v>0</v>
      </c>
      <c r="N215" s="269">
        <f t="shared" si="90"/>
        <v>0</v>
      </c>
      <c r="O215" s="125">
        <f t="shared" si="91"/>
        <v>0</v>
      </c>
      <c r="P215" s="118">
        <f t="shared" si="82"/>
        <v>0</v>
      </c>
      <c r="Q215" s="109">
        <f t="shared" si="83"/>
        <v>0</v>
      </c>
      <c r="R215" s="95">
        <f t="shared" si="92"/>
        <v>0</v>
      </c>
      <c r="S215" s="172">
        <f t="shared" si="84"/>
        <v>0</v>
      </c>
      <c r="T215" s="53"/>
      <c r="U215" s="162">
        <f t="shared" si="97"/>
        <v>204</v>
      </c>
      <c r="V215" s="124">
        <f t="shared" si="98"/>
        <v>0</v>
      </c>
      <c r="W215" s="125">
        <f t="shared" si="99"/>
        <v>0</v>
      </c>
      <c r="X215" s="125">
        <f t="shared" si="100"/>
        <v>0</v>
      </c>
      <c r="Y215" s="258">
        <f t="shared" si="79"/>
        <v>0</v>
      </c>
      <c r="Z215" s="269">
        <f t="shared" si="101"/>
        <v>0</v>
      </c>
      <c r="AA215" s="125">
        <f t="shared" si="102"/>
        <v>0</v>
      </c>
      <c r="AB215" s="118">
        <f t="shared" si="93"/>
        <v>0</v>
      </c>
      <c r="AC215" s="109">
        <f t="shared" si="103"/>
        <v>0</v>
      </c>
      <c r="AD215" s="95">
        <f t="shared" si="94"/>
        <v>0</v>
      </c>
      <c r="AE215" s="172">
        <f t="shared" si="85"/>
        <v>0</v>
      </c>
      <c r="AS215" s="53"/>
      <c r="BT215" s="96"/>
      <c r="BU215" s="96"/>
      <c r="BV215" s="96"/>
      <c r="BW215" s="96"/>
    </row>
    <row r="216" spans="1:75" ht="15.6" customHeight="1" x14ac:dyDescent="0.3">
      <c r="A216" s="282">
        <v>205</v>
      </c>
      <c r="B216" s="119" t="str">
        <f t="shared" si="95"/>
        <v/>
      </c>
      <c r="C216" s="120"/>
      <c r="D216" s="82">
        <v>205</v>
      </c>
      <c r="E216" s="121">
        <f t="shared" si="96"/>
        <v>0</v>
      </c>
      <c r="F216" s="1"/>
      <c r="G216" s="4">
        <f t="shared" si="104"/>
        <v>551.41999999999996</v>
      </c>
      <c r="H216" s="102">
        <f t="shared" si="80"/>
        <v>0</v>
      </c>
      <c r="I216" s="162">
        <f t="shared" si="81"/>
        <v>205</v>
      </c>
      <c r="J216" s="124">
        <f t="shared" si="86"/>
        <v>0</v>
      </c>
      <c r="K216" s="125">
        <f t="shared" si="87"/>
        <v>0</v>
      </c>
      <c r="L216" s="125">
        <f t="shared" si="88"/>
        <v>0</v>
      </c>
      <c r="M216" s="125">
        <f t="shared" si="89"/>
        <v>0</v>
      </c>
      <c r="N216" s="269">
        <f t="shared" si="90"/>
        <v>0</v>
      </c>
      <c r="O216" s="125">
        <f t="shared" si="91"/>
        <v>0</v>
      </c>
      <c r="P216" s="118">
        <f t="shared" si="82"/>
        <v>0</v>
      </c>
      <c r="Q216" s="109">
        <f t="shared" si="83"/>
        <v>0</v>
      </c>
      <c r="R216" s="95">
        <f t="shared" si="92"/>
        <v>0</v>
      </c>
      <c r="S216" s="172">
        <f t="shared" si="84"/>
        <v>0</v>
      </c>
      <c r="T216" s="53"/>
      <c r="U216" s="162">
        <f t="shared" si="97"/>
        <v>205</v>
      </c>
      <c r="V216" s="124">
        <f t="shared" si="98"/>
        <v>0</v>
      </c>
      <c r="W216" s="125">
        <f t="shared" si="99"/>
        <v>0</v>
      </c>
      <c r="X216" s="125">
        <f t="shared" si="100"/>
        <v>0</v>
      </c>
      <c r="Y216" s="258">
        <f t="shared" si="79"/>
        <v>0</v>
      </c>
      <c r="Z216" s="269">
        <f t="shared" si="101"/>
        <v>0</v>
      </c>
      <c r="AA216" s="125">
        <f t="shared" si="102"/>
        <v>0</v>
      </c>
      <c r="AB216" s="118">
        <f t="shared" si="93"/>
        <v>0</v>
      </c>
      <c r="AC216" s="109">
        <f t="shared" si="103"/>
        <v>0</v>
      </c>
      <c r="AD216" s="95">
        <f t="shared" si="94"/>
        <v>0</v>
      </c>
      <c r="AE216" s="172">
        <f t="shared" si="85"/>
        <v>0</v>
      </c>
      <c r="AS216" s="53"/>
      <c r="BT216" s="96"/>
      <c r="BU216" s="96"/>
      <c r="BV216" s="96"/>
      <c r="BW216" s="96"/>
    </row>
    <row r="217" spans="1:75" ht="15.6" customHeight="1" x14ac:dyDescent="0.3">
      <c r="A217" s="282">
        <v>206</v>
      </c>
      <c r="B217" s="119" t="str">
        <f t="shared" si="95"/>
        <v/>
      </c>
      <c r="C217" s="120"/>
      <c r="D217" s="82">
        <v>206</v>
      </c>
      <c r="E217" s="121">
        <f t="shared" si="96"/>
        <v>0</v>
      </c>
      <c r="F217" s="1"/>
      <c r="G217" s="4">
        <f t="shared" si="104"/>
        <v>552.41999999999996</v>
      </c>
      <c r="H217" s="102">
        <f t="shared" si="80"/>
        <v>0</v>
      </c>
      <c r="I217" s="162">
        <f t="shared" si="81"/>
        <v>206</v>
      </c>
      <c r="J217" s="124">
        <f t="shared" si="86"/>
        <v>0</v>
      </c>
      <c r="K217" s="125">
        <f t="shared" si="87"/>
        <v>0</v>
      </c>
      <c r="L217" s="125">
        <f t="shared" si="88"/>
        <v>0</v>
      </c>
      <c r="M217" s="125">
        <f t="shared" si="89"/>
        <v>0</v>
      </c>
      <c r="N217" s="269">
        <f t="shared" si="90"/>
        <v>0</v>
      </c>
      <c r="O217" s="125">
        <f t="shared" si="91"/>
        <v>0</v>
      </c>
      <c r="P217" s="118">
        <f t="shared" si="82"/>
        <v>0</v>
      </c>
      <c r="Q217" s="109">
        <f t="shared" si="83"/>
        <v>0</v>
      </c>
      <c r="R217" s="95">
        <f t="shared" si="92"/>
        <v>0</v>
      </c>
      <c r="S217" s="172">
        <f t="shared" si="84"/>
        <v>0</v>
      </c>
      <c r="T217" s="53"/>
      <c r="U217" s="162">
        <f t="shared" si="97"/>
        <v>206</v>
      </c>
      <c r="V217" s="124">
        <f t="shared" si="98"/>
        <v>0</v>
      </c>
      <c r="W217" s="125">
        <f t="shared" si="99"/>
        <v>0</v>
      </c>
      <c r="X217" s="125">
        <f t="shared" si="100"/>
        <v>0</v>
      </c>
      <c r="Y217" s="258">
        <f t="shared" si="79"/>
        <v>0</v>
      </c>
      <c r="Z217" s="269">
        <f t="shared" si="101"/>
        <v>0</v>
      </c>
      <c r="AA217" s="125">
        <f t="shared" si="102"/>
        <v>0</v>
      </c>
      <c r="AB217" s="118">
        <f t="shared" si="93"/>
        <v>0</v>
      </c>
      <c r="AC217" s="109">
        <f t="shared" si="103"/>
        <v>0</v>
      </c>
      <c r="AD217" s="95">
        <f t="shared" si="94"/>
        <v>0</v>
      </c>
      <c r="AE217" s="172">
        <f t="shared" si="85"/>
        <v>0</v>
      </c>
      <c r="AS217" s="53"/>
      <c r="BT217" s="96"/>
      <c r="BU217" s="96"/>
      <c r="BV217" s="96"/>
      <c r="BW217" s="96"/>
    </row>
    <row r="218" spans="1:75" ht="15.6" customHeight="1" x14ac:dyDescent="0.3">
      <c r="A218" s="282">
        <v>207</v>
      </c>
      <c r="B218" s="119" t="str">
        <f t="shared" si="95"/>
        <v/>
      </c>
      <c r="C218" s="120"/>
      <c r="D218" s="82">
        <v>207</v>
      </c>
      <c r="E218" s="121">
        <f t="shared" si="96"/>
        <v>0</v>
      </c>
      <c r="F218" s="1"/>
      <c r="G218" s="4">
        <f t="shared" si="104"/>
        <v>553.41999999999996</v>
      </c>
      <c r="H218" s="102">
        <f t="shared" si="80"/>
        <v>0</v>
      </c>
      <c r="I218" s="162">
        <f t="shared" si="81"/>
        <v>207</v>
      </c>
      <c r="J218" s="124">
        <f t="shared" si="86"/>
        <v>0</v>
      </c>
      <c r="K218" s="125">
        <f t="shared" si="87"/>
        <v>0</v>
      </c>
      <c r="L218" s="125">
        <f t="shared" si="88"/>
        <v>0</v>
      </c>
      <c r="M218" s="125">
        <f t="shared" si="89"/>
        <v>0</v>
      </c>
      <c r="N218" s="269">
        <f t="shared" si="90"/>
        <v>0</v>
      </c>
      <c r="O218" s="125">
        <f t="shared" si="91"/>
        <v>0</v>
      </c>
      <c r="P218" s="118">
        <f t="shared" si="82"/>
        <v>0</v>
      </c>
      <c r="Q218" s="109">
        <f t="shared" si="83"/>
        <v>0</v>
      </c>
      <c r="R218" s="95">
        <f t="shared" si="92"/>
        <v>0</v>
      </c>
      <c r="S218" s="172">
        <f t="shared" si="84"/>
        <v>0</v>
      </c>
      <c r="T218" s="53"/>
      <c r="U218" s="162">
        <f t="shared" si="97"/>
        <v>207</v>
      </c>
      <c r="V218" s="124">
        <f t="shared" si="98"/>
        <v>0</v>
      </c>
      <c r="W218" s="125">
        <f t="shared" si="99"/>
        <v>0</v>
      </c>
      <c r="X218" s="125">
        <f t="shared" si="100"/>
        <v>0</v>
      </c>
      <c r="Y218" s="258">
        <f t="shared" si="79"/>
        <v>0</v>
      </c>
      <c r="Z218" s="269">
        <f t="shared" si="101"/>
        <v>0</v>
      </c>
      <c r="AA218" s="125">
        <f t="shared" si="102"/>
        <v>0</v>
      </c>
      <c r="AB218" s="118">
        <f t="shared" si="93"/>
        <v>0</v>
      </c>
      <c r="AC218" s="109">
        <f t="shared" si="103"/>
        <v>0</v>
      </c>
      <c r="AD218" s="95">
        <f t="shared" si="94"/>
        <v>0</v>
      </c>
      <c r="AE218" s="172">
        <f t="shared" si="85"/>
        <v>0</v>
      </c>
      <c r="AS218" s="53"/>
      <c r="BT218" s="96"/>
      <c r="BU218" s="96"/>
      <c r="BV218" s="96"/>
      <c r="BW218" s="96"/>
    </row>
    <row r="219" spans="1:75" ht="15.6" customHeight="1" x14ac:dyDescent="0.3">
      <c r="A219" s="282">
        <v>208</v>
      </c>
      <c r="B219" s="119" t="str">
        <f t="shared" si="95"/>
        <v/>
      </c>
      <c r="C219" s="120"/>
      <c r="D219" s="82">
        <v>208</v>
      </c>
      <c r="E219" s="121">
        <f t="shared" si="96"/>
        <v>0</v>
      </c>
      <c r="F219" s="1"/>
      <c r="G219" s="4">
        <f t="shared" si="104"/>
        <v>554.41999999999996</v>
      </c>
      <c r="H219" s="102">
        <f t="shared" si="80"/>
        <v>0</v>
      </c>
      <c r="I219" s="162">
        <f t="shared" si="81"/>
        <v>208</v>
      </c>
      <c r="J219" s="124">
        <f t="shared" si="86"/>
        <v>0</v>
      </c>
      <c r="K219" s="125">
        <f t="shared" si="87"/>
        <v>0</v>
      </c>
      <c r="L219" s="125">
        <f t="shared" si="88"/>
        <v>0</v>
      </c>
      <c r="M219" s="125">
        <f t="shared" si="89"/>
        <v>0</v>
      </c>
      <c r="N219" s="269">
        <f t="shared" si="90"/>
        <v>0</v>
      </c>
      <c r="O219" s="125">
        <f t="shared" si="91"/>
        <v>0</v>
      </c>
      <c r="P219" s="118">
        <f t="shared" si="82"/>
        <v>0</v>
      </c>
      <c r="Q219" s="109">
        <f t="shared" si="83"/>
        <v>0</v>
      </c>
      <c r="R219" s="95">
        <f t="shared" si="92"/>
        <v>0</v>
      </c>
      <c r="S219" s="172">
        <f t="shared" si="84"/>
        <v>0</v>
      </c>
      <c r="T219" s="53"/>
      <c r="U219" s="162">
        <f t="shared" si="97"/>
        <v>208</v>
      </c>
      <c r="V219" s="124">
        <f t="shared" si="98"/>
        <v>0</v>
      </c>
      <c r="W219" s="125">
        <f t="shared" si="99"/>
        <v>0</v>
      </c>
      <c r="X219" s="125">
        <f t="shared" si="100"/>
        <v>0</v>
      </c>
      <c r="Y219" s="258">
        <f t="shared" si="79"/>
        <v>0</v>
      </c>
      <c r="Z219" s="269">
        <f t="shared" si="101"/>
        <v>0</v>
      </c>
      <c r="AA219" s="125">
        <f t="shared" si="102"/>
        <v>0</v>
      </c>
      <c r="AB219" s="118">
        <f t="shared" si="93"/>
        <v>0</v>
      </c>
      <c r="AC219" s="109">
        <f t="shared" si="103"/>
        <v>0</v>
      </c>
      <c r="AD219" s="95">
        <f t="shared" si="94"/>
        <v>0</v>
      </c>
      <c r="AE219" s="172">
        <f t="shared" si="85"/>
        <v>0</v>
      </c>
      <c r="AS219" s="53"/>
      <c r="BT219" s="96"/>
      <c r="BU219" s="96"/>
      <c r="BV219" s="96"/>
      <c r="BW219" s="96"/>
    </row>
    <row r="220" spans="1:75" ht="15.6" customHeight="1" x14ac:dyDescent="0.3">
      <c r="A220" s="282">
        <v>209</v>
      </c>
      <c r="B220" s="119" t="str">
        <f t="shared" si="95"/>
        <v/>
      </c>
      <c r="C220" s="120"/>
      <c r="D220" s="82">
        <v>209</v>
      </c>
      <c r="E220" s="121">
        <f t="shared" si="96"/>
        <v>0</v>
      </c>
      <c r="F220" s="1"/>
      <c r="G220" s="4">
        <f t="shared" si="104"/>
        <v>555.41999999999996</v>
      </c>
      <c r="H220" s="102">
        <f t="shared" si="80"/>
        <v>0</v>
      </c>
      <c r="I220" s="162">
        <f t="shared" si="81"/>
        <v>209</v>
      </c>
      <c r="J220" s="124">
        <f t="shared" si="86"/>
        <v>0</v>
      </c>
      <c r="K220" s="125">
        <f t="shared" si="87"/>
        <v>0</v>
      </c>
      <c r="L220" s="125">
        <f t="shared" si="88"/>
        <v>0</v>
      </c>
      <c r="M220" s="125">
        <f t="shared" si="89"/>
        <v>0</v>
      </c>
      <c r="N220" s="269">
        <f t="shared" si="90"/>
        <v>0</v>
      </c>
      <c r="O220" s="125">
        <f t="shared" si="91"/>
        <v>0</v>
      </c>
      <c r="P220" s="118">
        <f t="shared" si="82"/>
        <v>0</v>
      </c>
      <c r="Q220" s="109">
        <f t="shared" si="83"/>
        <v>0</v>
      </c>
      <c r="R220" s="95">
        <f t="shared" si="92"/>
        <v>0</v>
      </c>
      <c r="S220" s="172">
        <f t="shared" si="84"/>
        <v>0</v>
      </c>
      <c r="T220" s="53"/>
      <c r="U220" s="162">
        <f t="shared" si="97"/>
        <v>209</v>
      </c>
      <c r="V220" s="124">
        <f t="shared" si="98"/>
        <v>0</v>
      </c>
      <c r="W220" s="125">
        <f t="shared" si="99"/>
        <v>0</v>
      </c>
      <c r="X220" s="125">
        <f t="shared" si="100"/>
        <v>0</v>
      </c>
      <c r="Y220" s="258">
        <f t="shared" si="79"/>
        <v>0</v>
      </c>
      <c r="Z220" s="269">
        <f t="shared" si="101"/>
        <v>0</v>
      </c>
      <c r="AA220" s="125">
        <f t="shared" si="102"/>
        <v>0</v>
      </c>
      <c r="AB220" s="118">
        <f t="shared" si="93"/>
        <v>0</v>
      </c>
      <c r="AC220" s="109">
        <f t="shared" si="103"/>
        <v>0</v>
      </c>
      <c r="AD220" s="95">
        <f t="shared" si="94"/>
        <v>0</v>
      </c>
      <c r="AE220" s="172">
        <f t="shared" si="85"/>
        <v>0</v>
      </c>
      <c r="AS220" s="53"/>
      <c r="BT220" s="96"/>
      <c r="BU220" s="96"/>
      <c r="BV220" s="96"/>
      <c r="BW220" s="96"/>
    </row>
    <row r="221" spans="1:75" ht="15.6" customHeight="1" x14ac:dyDescent="0.3">
      <c r="A221" s="282">
        <v>210</v>
      </c>
      <c r="B221" s="119" t="str">
        <f t="shared" si="95"/>
        <v/>
      </c>
      <c r="C221" s="120"/>
      <c r="D221" s="82">
        <v>210</v>
      </c>
      <c r="E221" s="121">
        <f t="shared" si="96"/>
        <v>0</v>
      </c>
      <c r="F221" s="1"/>
      <c r="G221" s="4">
        <f t="shared" si="104"/>
        <v>556.41999999999996</v>
      </c>
      <c r="H221" s="102">
        <f t="shared" si="80"/>
        <v>0</v>
      </c>
      <c r="I221" s="162">
        <f t="shared" si="81"/>
        <v>210</v>
      </c>
      <c r="J221" s="124">
        <f t="shared" si="86"/>
        <v>0</v>
      </c>
      <c r="K221" s="125">
        <f t="shared" si="87"/>
        <v>0</v>
      </c>
      <c r="L221" s="125">
        <f t="shared" si="88"/>
        <v>0</v>
      </c>
      <c r="M221" s="125">
        <f t="shared" si="89"/>
        <v>0</v>
      </c>
      <c r="N221" s="269">
        <f t="shared" si="90"/>
        <v>0</v>
      </c>
      <c r="O221" s="125">
        <f t="shared" si="91"/>
        <v>0</v>
      </c>
      <c r="P221" s="118">
        <f t="shared" si="82"/>
        <v>0</v>
      </c>
      <c r="Q221" s="109">
        <f t="shared" si="83"/>
        <v>0</v>
      </c>
      <c r="R221" s="95">
        <f t="shared" si="92"/>
        <v>0</v>
      </c>
      <c r="S221" s="172">
        <f t="shared" si="84"/>
        <v>0</v>
      </c>
      <c r="T221" s="53"/>
      <c r="U221" s="162">
        <f t="shared" si="97"/>
        <v>210</v>
      </c>
      <c r="V221" s="124">
        <f t="shared" si="98"/>
        <v>0</v>
      </c>
      <c r="W221" s="125">
        <f t="shared" si="99"/>
        <v>0</v>
      </c>
      <c r="X221" s="125">
        <f t="shared" si="100"/>
        <v>0</v>
      </c>
      <c r="Y221" s="258">
        <f t="shared" si="79"/>
        <v>0</v>
      </c>
      <c r="Z221" s="269">
        <f t="shared" si="101"/>
        <v>0</v>
      </c>
      <c r="AA221" s="125">
        <f t="shared" si="102"/>
        <v>0</v>
      </c>
      <c r="AB221" s="118">
        <f t="shared" si="93"/>
        <v>0</v>
      </c>
      <c r="AC221" s="109">
        <f t="shared" si="103"/>
        <v>0</v>
      </c>
      <c r="AD221" s="95">
        <f t="shared" si="94"/>
        <v>0</v>
      </c>
      <c r="AE221" s="172">
        <f t="shared" si="85"/>
        <v>0</v>
      </c>
      <c r="AS221" s="53"/>
      <c r="BT221" s="96"/>
      <c r="BU221" s="96"/>
      <c r="BV221" s="96"/>
      <c r="BW221" s="96"/>
    </row>
    <row r="222" spans="1:75" ht="15.6" customHeight="1" x14ac:dyDescent="0.3">
      <c r="A222" s="282">
        <v>211</v>
      </c>
      <c r="B222" s="119" t="str">
        <f t="shared" si="95"/>
        <v/>
      </c>
      <c r="C222" s="120"/>
      <c r="D222" s="82">
        <v>211</v>
      </c>
      <c r="E222" s="121">
        <f t="shared" si="96"/>
        <v>0</v>
      </c>
      <c r="F222" s="1"/>
      <c r="G222" s="4">
        <f t="shared" si="104"/>
        <v>557.41999999999996</v>
      </c>
      <c r="H222" s="102">
        <f t="shared" si="80"/>
        <v>0</v>
      </c>
      <c r="I222" s="162">
        <f t="shared" si="81"/>
        <v>211</v>
      </c>
      <c r="J222" s="124">
        <f t="shared" si="86"/>
        <v>0</v>
      </c>
      <c r="K222" s="125">
        <f t="shared" si="87"/>
        <v>0</v>
      </c>
      <c r="L222" s="125">
        <f t="shared" si="88"/>
        <v>0</v>
      </c>
      <c r="M222" s="125">
        <f t="shared" si="89"/>
        <v>0</v>
      </c>
      <c r="N222" s="269">
        <f t="shared" si="90"/>
        <v>0</v>
      </c>
      <c r="O222" s="125">
        <f t="shared" si="91"/>
        <v>0</v>
      </c>
      <c r="P222" s="118">
        <f t="shared" si="82"/>
        <v>0</v>
      </c>
      <c r="Q222" s="109">
        <f t="shared" si="83"/>
        <v>0</v>
      </c>
      <c r="R222" s="95">
        <f t="shared" si="92"/>
        <v>0</v>
      </c>
      <c r="S222" s="172">
        <f t="shared" si="84"/>
        <v>0</v>
      </c>
      <c r="T222" s="53"/>
      <c r="U222" s="162">
        <f t="shared" si="97"/>
        <v>211</v>
      </c>
      <c r="V222" s="124">
        <f t="shared" si="98"/>
        <v>0</v>
      </c>
      <c r="W222" s="125">
        <f t="shared" si="99"/>
        <v>0</v>
      </c>
      <c r="X222" s="125">
        <f t="shared" si="100"/>
        <v>0</v>
      </c>
      <c r="Y222" s="258">
        <f t="shared" si="79"/>
        <v>0</v>
      </c>
      <c r="Z222" s="269">
        <f t="shared" si="101"/>
        <v>0</v>
      </c>
      <c r="AA222" s="125">
        <f t="shared" si="102"/>
        <v>0</v>
      </c>
      <c r="AB222" s="118">
        <f t="shared" si="93"/>
        <v>0</v>
      </c>
      <c r="AC222" s="109">
        <f t="shared" si="103"/>
        <v>0</v>
      </c>
      <c r="AD222" s="95">
        <f t="shared" si="94"/>
        <v>0</v>
      </c>
      <c r="AE222" s="172">
        <f t="shared" si="85"/>
        <v>0</v>
      </c>
      <c r="AS222" s="53"/>
      <c r="BT222" s="96"/>
      <c r="BU222" s="96"/>
      <c r="BV222" s="96"/>
      <c r="BW222" s="96"/>
    </row>
    <row r="223" spans="1:75" ht="15.6" customHeight="1" x14ac:dyDescent="0.3">
      <c r="A223" s="282">
        <v>212</v>
      </c>
      <c r="B223" s="119" t="str">
        <f t="shared" si="95"/>
        <v/>
      </c>
      <c r="C223" s="120"/>
      <c r="D223" s="82">
        <v>212</v>
      </c>
      <c r="E223" s="121">
        <f t="shared" si="96"/>
        <v>0</v>
      </c>
      <c r="F223" s="1"/>
      <c r="G223" s="4">
        <f t="shared" si="104"/>
        <v>558.41999999999996</v>
      </c>
      <c r="H223" s="102">
        <f t="shared" si="80"/>
        <v>0</v>
      </c>
      <c r="I223" s="162">
        <f t="shared" si="81"/>
        <v>212</v>
      </c>
      <c r="J223" s="124">
        <f t="shared" si="86"/>
        <v>0</v>
      </c>
      <c r="K223" s="125">
        <f t="shared" si="87"/>
        <v>0</v>
      </c>
      <c r="L223" s="125">
        <f t="shared" si="88"/>
        <v>0</v>
      </c>
      <c r="M223" s="125">
        <f t="shared" si="89"/>
        <v>0</v>
      </c>
      <c r="N223" s="269">
        <f t="shared" si="90"/>
        <v>0</v>
      </c>
      <c r="O223" s="125">
        <f t="shared" si="91"/>
        <v>0</v>
      </c>
      <c r="P223" s="118">
        <f t="shared" si="82"/>
        <v>0</v>
      </c>
      <c r="Q223" s="109">
        <f t="shared" si="83"/>
        <v>0</v>
      </c>
      <c r="R223" s="95">
        <f t="shared" si="92"/>
        <v>0</v>
      </c>
      <c r="S223" s="172">
        <f t="shared" si="84"/>
        <v>0</v>
      </c>
      <c r="T223" s="53"/>
      <c r="U223" s="162">
        <f t="shared" si="97"/>
        <v>212</v>
      </c>
      <c r="V223" s="124">
        <f t="shared" si="98"/>
        <v>0</v>
      </c>
      <c r="W223" s="125">
        <f t="shared" si="99"/>
        <v>0</v>
      </c>
      <c r="X223" s="125">
        <f t="shared" si="100"/>
        <v>0</v>
      </c>
      <c r="Y223" s="258">
        <f t="shared" si="79"/>
        <v>0</v>
      </c>
      <c r="Z223" s="269">
        <f t="shared" si="101"/>
        <v>0</v>
      </c>
      <c r="AA223" s="125">
        <f t="shared" si="102"/>
        <v>0</v>
      </c>
      <c r="AB223" s="118">
        <f t="shared" si="93"/>
        <v>0</v>
      </c>
      <c r="AC223" s="109">
        <f t="shared" si="103"/>
        <v>0</v>
      </c>
      <c r="AD223" s="95">
        <f t="shared" si="94"/>
        <v>0</v>
      </c>
      <c r="AE223" s="172">
        <f t="shared" si="85"/>
        <v>0</v>
      </c>
      <c r="AS223" s="53"/>
      <c r="BT223" s="96"/>
      <c r="BU223" s="96"/>
      <c r="BV223" s="96"/>
      <c r="BW223" s="96"/>
    </row>
    <row r="224" spans="1:75" ht="15.6" customHeight="1" x14ac:dyDescent="0.3">
      <c r="A224" s="282">
        <v>213</v>
      </c>
      <c r="B224" s="119" t="str">
        <f t="shared" si="95"/>
        <v/>
      </c>
      <c r="C224" s="120"/>
      <c r="D224" s="82">
        <v>213</v>
      </c>
      <c r="E224" s="121">
        <f t="shared" si="96"/>
        <v>0</v>
      </c>
      <c r="F224" s="1"/>
      <c r="G224" s="4">
        <f t="shared" si="104"/>
        <v>559.41999999999996</v>
      </c>
      <c r="H224" s="102">
        <f t="shared" si="80"/>
        <v>0</v>
      </c>
      <c r="I224" s="162">
        <f t="shared" si="81"/>
        <v>213</v>
      </c>
      <c r="J224" s="124">
        <f t="shared" si="86"/>
        <v>0</v>
      </c>
      <c r="K224" s="125">
        <f t="shared" si="87"/>
        <v>0</v>
      </c>
      <c r="L224" s="125">
        <f t="shared" si="88"/>
        <v>0</v>
      </c>
      <c r="M224" s="125">
        <f t="shared" si="89"/>
        <v>0</v>
      </c>
      <c r="N224" s="269">
        <f t="shared" si="90"/>
        <v>0</v>
      </c>
      <c r="O224" s="125">
        <f t="shared" si="91"/>
        <v>0</v>
      </c>
      <c r="P224" s="118">
        <f t="shared" si="82"/>
        <v>0</v>
      </c>
      <c r="Q224" s="109">
        <f t="shared" si="83"/>
        <v>0</v>
      </c>
      <c r="R224" s="95">
        <f t="shared" si="92"/>
        <v>0</v>
      </c>
      <c r="S224" s="172">
        <f t="shared" si="84"/>
        <v>0</v>
      </c>
      <c r="T224" s="53"/>
      <c r="U224" s="162">
        <f t="shared" si="97"/>
        <v>213</v>
      </c>
      <c r="V224" s="124">
        <f t="shared" si="98"/>
        <v>0</v>
      </c>
      <c r="W224" s="125">
        <f t="shared" si="99"/>
        <v>0</v>
      </c>
      <c r="X224" s="125">
        <f t="shared" si="100"/>
        <v>0</v>
      </c>
      <c r="Y224" s="258">
        <f t="shared" si="79"/>
        <v>0</v>
      </c>
      <c r="Z224" s="269">
        <f t="shared" si="101"/>
        <v>0</v>
      </c>
      <c r="AA224" s="125">
        <f t="shared" si="102"/>
        <v>0</v>
      </c>
      <c r="AB224" s="118">
        <f t="shared" si="93"/>
        <v>0</v>
      </c>
      <c r="AC224" s="109">
        <f t="shared" si="103"/>
        <v>0</v>
      </c>
      <c r="AD224" s="95">
        <f t="shared" si="94"/>
        <v>0</v>
      </c>
      <c r="AE224" s="172">
        <f t="shared" si="85"/>
        <v>0</v>
      </c>
      <c r="AS224" s="53"/>
      <c r="BT224" s="96"/>
      <c r="BU224" s="96"/>
      <c r="BV224" s="96"/>
      <c r="BW224" s="96"/>
    </row>
    <row r="225" spans="1:75" ht="15.6" customHeight="1" x14ac:dyDescent="0.3">
      <c r="A225" s="282">
        <v>214</v>
      </c>
      <c r="B225" s="119" t="str">
        <f t="shared" si="95"/>
        <v/>
      </c>
      <c r="C225" s="120"/>
      <c r="D225" s="82">
        <v>214</v>
      </c>
      <c r="E225" s="121">
        <f t="shared" si="96"/>
        <v>0</v>
      </c>
      <c r="F225" s="1"/>
      <c r="G225" s="4">
        <f t="shared" si="104"/>
        <v>560.41999999999996</v>
      </c>
      <c r="H225" s="102">
        <f t="shared" si="80"/>
        <v>0</v>
      </c>
      <c r="I225" s="162">
        <f t="shared" si="81"/>
        <v>214</v>
      </c>
      <c r="J225" s="124">
        <f t="shared" si="86"/>
        <v>0</v>
      </c>
      <c r="K225" s="125">
        <f t="shared" si="87"/>
        <v>0</v>
      </c>
      <c r="L225" s="125">
        <f t="shared" si="88"/>
        <v>0</v>
      </c>
      <c r="M225" s="125">
        <f t="shared" si="89"/>
        <v>0</v>
      </c>
      <c r="N225" s="269">
        <f t="shared" si="90"/>
        <v>0</v>
      </c>
      <c r="O225" s="125">
        <f t="shared" si="91"/>
        <v>0</v>
      </c>
      <c r="P225" s="118">
        <f t="shared" si="82"/>
        <v>0</v>
      </c>
      <c r="Q225" s="109">
        <f t="shared" si="83"/>
        <v>0</v>
      </c>
      <c r="R225" s="95">
        <f t="shared" si="92"/>
        <v>0</v>
      </c>
      <c r="S225" s="172">
        <f t="shared" si="84"/>
        <v>0</v>
      </c>
      <c r="T225" s="53"/>
      <c r="U225" s="162">
        <f t="shared" si="97"/>
        <v>214</v>
      </c>
      <c r="V225" s="124">
        <f t="shared" si="98"/>
        <v>0</v>
      </c>
      <c r="W225" s="125">
        <f t="shared" si="99"/>
        <v>0</v>
      </c>
      <c r="X225" s="125">
        <f t="shared" si="100"/>
        <v>0</v>
      </c>
      <c r="Y225" s="258">
        <f t="shared" si="79"/>
        <v>0</v>
      </c>
      <c r="Z225" s="269">
        <f t="shared" si="101"/>
        <v>0</v>
      </c>
      <c r="AA225" s="125">
        <f t="shared" si="102"/>
        <v>0</v>
      </c>
      <c r="AB225" s="118">
        <f t="shared" si="93"/>
        <v>0</v>
      </c>
      <c r="AC225" s="109">
        <f t="shared" si="103"/>
        <v>0</v>
      </c>
      <c r="AD225" s="95">
        <f t="shared" si="94"/>
        <v>0</v>
      </c>
      <c r="AE225" s="172">
        <f t="shared" si="85"/>
        <v>0</v>
      </c>
      <c r="AS225" s="53"/>
      <c r="BT225" s="96"/>
      <c r="BU225" s="96"/>
      <c r="BV225" s="96"/>
      <c r="BW225" s="96"/>
    </row>
    <row r="226" spans="1:75" ht="15.6" customHeight="1" x14ac:dyDescent="0.3">
      <c r="A226" s="282">
        <v>215</v>
      </c>
      <c r="B226" s="119" t="str">
        <f t="shared" si="95"/>
        <v/>
      </c>
      <c r="C226" s="120"/>
      <c r="D226" s="82">
        <v>215</v>
      </c>
      <c r="E226" s="121">
        <f t="shared" si="96"/>
        <v>0</v>
      </c>
      <c r="F226" s="1"/>
      <c r="G226" s="4">
        <f t="shared" si="104"/>
        <v>561.41999999999996</v>
      </c>
      <c r="H226" s="102">
        <f t="shared" si="80"/>
        <v>0</v>
      </c>
      <c r="I226" s="162">
        <f t="shared" si="81"/>
        <v>215</v>
      </c>
      <c r="J226" s="124">
        <f t="shared" si="86"/>
        <v>0</v>
      </c>
      <c r="K226" s="125">
        <f t="shared" si="87"/>
        <v>0</v>
      </c>
      <c r="L226" s="125">
        <f t="shared" si="88"/>
        <v>0</v>
      </c>
      <c r="M226" s="125">
        <f t="shared" si="89"/>
        <v>0</v>
      </c>
      <c r="N226" s="269">
        <f t="shared" si="90"/>
        <v>0</v>
      </c>
      <c r="O226" s="125">
        <f t="shared" si="91"/>
        <v>0</v>
      </c>
      <c r="P226" s="118">
        <f t="shared" si="82"/>
        <v>0</v>
      </c>
      <c r="Q226" s="109">
        <f t="shared" si="83"/>
        <v>0</v>
      </c>
      <c r="R226" s="95">
        <f t="shared" si="92"/>
        <v>0</v>
      </c>
      <c r="S226" s="172">
        <f t="shared" si="84"/>
        <v>0</v>
      </c>
      <c r="T226" s="53"/>
      <c r="U226" s="162">
        <f t="shared" si="97"/>
        <v>215</v>
      </c>
      <c r="V226" s="124">
        <f t="shared" si="98"/>
        <v>0</v>
      </c>
      <c r="W226" s="125">
        <f t="shared" si="99"/>
        <v>0</v>
      </c>
      <c r="X226" s="125">
        <f t="shared" si="100"/>
        <v>0</v>
      </c>
      <c r="Y226" s="258">
        <f t="shared" si="79"/>
        <v>0</v>
      </c>
      <c r="Z226" s="269">
        <f t="shared" si="101"/>
        <v>0</v>
      </c>
      <c r="AA226" s="125">
        <f t="shared" si="102"/>
        <v>0</v>
      </c>
      <c r="AB226" s="118">
        <f t="shared" si="93"/>
        <v>0</v>
      </c>
      <c r="AC226" s="109">
        <f t="shared" si="103"/>
        <v>0</v>
      </c>
      <c r="AD226" s="95">
        <f t="shared" si="94"/>
        <v>0</v>
      </c>
      <c r="AE226" s="172">
        <f t="shared" si="85"/>
        <v>0</v>
      </c>
      <c r="AS226" s="53"/>
      <c r="BT226" s="96"/>
      <c r="BU226" s="96"/>
      <c r="BV226" s="96"/>
      <c r="BW226" s="96"/>
    </row>
    <row r="227" spans="1:75" ht="15.6" customHeight="1" x14ac:dyDescent="0.3">
      <c r="A227" s="282">
        <v>216</v>
      </c>
      <c r="B227" s="119" t="str">
        <f t="shared" si="95"/>
        <v/>
      </c>
      <c r="C227" s="120"/>
      <c r="D227" s="82">
        <v>216</v>
      </c>
      <c r="E227" s="121">
        <f t="shared" si="96"/>
        <v>0</v>
      </c>
      <c r="F227" s="1"/>
      <c r="G227" s="4">
        <f t="shared" si="104"/>
        <v>562.41999999999996</v>
      </c>
      <c r="H227" s="102">
        <f t="shared" si="80"/>
        <v>0</v>
      </c>
      <c r="I227" s="162">
        <f t="shared" si="81"/>
        <v>216</v>
      </c>
      <c r="J227" s="124">
        <f t="shared" si="86"/>
        <v>0</v>
      </c>
      <c r="K227" s="125">
        <f t="shared" si="87"/>
        <v>0</v>
      </c>
      <c r="L227" s="125">
        <f t="shared" si="88"/>
        <v>0</v>
      </c>
      <c r="M227" s="125">
        <f t="shared" si="89"/>
        <v>0</v>
      </c>
      <c r="N227" s="269">
        <f t="shared" si="90"/>
        <v>0</v>
      </c>
      <c r="O227" s="125">
        <f t="shared" si="91"/>
        <v>0</v>
      </c>
      <c r="P227" s="118">
        <f t="shared" si="82"/>
        <v>0</v>
      </c>
      <c r="Q227" s="109">
        <f t="shared" si="83"/>
        <v>0</v>
      </c>
      <c r="R227" s="95">
        <f t="shared" si="92"/>
        <v>0</v>
      </c>
      <c r="S227" s="172">
        <f t="shared" si="84"/>
        <v>0</v>
      </c>
      <c r="T227" s="53"/>
      <c r="U227" s="162">
        <f t="shared" si="97"/>
        <v>216</v>
      </c>
      <c r="V227" s="124">
        <f t="shared" si="98"/>
        <v>0</v>
      </c>
      <c r="W227" s="125">
        <f t="shared" si="99"/>
        <v>0</v>
      </c>
      <c r="X227" s="125">
        <f t="shared" si="100"/>
        <v>0</v>
      </c>
      <c r="Y227" s="258">
        <f t="shared" si="79"/>
        <v>0</v>
      </c>
      <c r="Z227" s="269">
        <f t="shared" si="101"/>
        <v>0</v>
      </c>
      <c r="AA227" s="125">
        <f t="shared" si="102"/>
        <v>0</v>
      </c>
      <c r="AB227" s="118">
        <f t="shared" si="93"/>
        <v>0</v>
      </c>
      <c r="AC227" s="109">
        <f t="shared" si="103"/>
        <v>0</v>
      </c>
      <c r="AD227" s="95">
        <f t="shared" si="94"/>
        <v>0</v>
      </c>
      <c r="AE227" s="172">
        <f t="shared" si="85"/>
        <v>0</v>
      </c>
      <c r="AS227" s="53"/>
      <c r="BT227" s="96"/>
      <c r="BU227" s="96"/>
      <c r="BV227" s="96"/>
      <c r="BW227" s="96"/>
    </row>
    <row r="228" spans="1:75" ht="15.6" customHeight="1" x14ac:dyDescent="0.3">
      <c r="A228" s="282">
        <v>217</v>
      </c>
      <c r="B228" s="119" t="str">
        <f t="shared" si="95"/>
        <v/>
      </c>
      <c r="C228" s="120"/>
      <c r="D228" s="82">
        <v>217</v>
      </c>
      <c r="E228" s="121">
        <f t="shared" si="96"/>
        <v>0</v>
      </c>
      <c r="F228" s="1"/>
      <c r="G228" s="4">
        <f t="shared" si="104"/>
        <v>563.41999999999996</v>
      </c>
      <c r="H228" s="102">
        <f t="shared" si="80"/>
        <v>0</v>
      </c>
      <c r="I228" s="162">
        <f t="shared" si="81"/>
        <v>217</v>
      </c>
      <c r="J228" s="124">
        <f t="shared" si="86"/>
        <v>0</v>
      </c>
      <c r="K228" s="125">
        <f t="shared" si="87"/>
        <v>0</v>
      </c>
      <c r="L228" s="125">
        <f t="shared" si="88"/>
        <v>0</v>
      </c>
      <c r="M228" s="125">
        <f t="shared" si="89"/>
        <v>0</v>
      </c>
      <c r="N228" s="269">
        <f t="shared" si="90"/>
        <v>0</v>
      </c>
      <c r="O228" s="125">
        <f t="shared" si="91"/>
        <v>0</v>
      </c>
      <c r="P228" s="118">
        <f t="shared" si="82"/>
        <v>0</v>
      </c>
      <c r="Q228" s="109">
        <f t="shared" si="83"/>
        <v>0</v>
      </c>
      <c r="R228" s="95">
        <f t="shared" si="92"/>
        <v>0</v>
      </c>
      <c r="S228" s="172">
        <f t="shared" si="84"/>
        <v>0</v>
      </c>
      <c r="T228" s="53"/>
      <c r="U228" s="162">
        <f t="shared" si="97"/>
        <v>217</v>
      </c>
      <c r="V228" s="124">
        <f t="shared" si="98"/>
        <v>0</v>
      </c>
      <c r="W228" s="125">
        <f t="shared" si="99"/>
        <v>0</v>
      </c>
      <c r="X228" s="125">
        <f t="shared" si="100"/>
        <v>0</v>
      </c>
      <c r="Y228" s="258">
        <f t="shared" si="79"/>
        <v>0</v>
      </c>
      <c r="Z228" s="269">
        <f t="shared" si="101"/>
        <v>0</v>
      </c>
      <c r="AA228" s="125">
        <f t="shared" si="102"/>
        <v>0</v>
      </c>
      <c r="AB228" s="118">
        <f t="shared" si="93"/>
        <v>0</v>
      </c>
      <c r="AC228" s="109">
        <f t="shared" si="103"/>
        <v>0</v>
      </c>
      <c r="AD228" s="95">
        <f t="shared" si="94"/>
        <v>0</v>
      </c>
      <c r="AE228" s="172">
        <f t="shared" si="85"/>
        <v>0</v>
      </c>
      <c r="AS228" s="53"/>
      <c r="BT228" s="96"/>
      <c r="BU228" s="96"/>
      <c r="BV228" s="96"/>
      <c r="BW228" s="96"/>
    </row>
    <row r="229" spans="1:75" ht="15.6" customHeight="1" x14ac:dyDescent="0.3">
      <c r="A229" s="282">
        <v>218</v>
      </c>
      <c r="B229" s="119" t="str">
        <f t="shared" si="95"/>
        <v/>
      </c>
      <c r="C229" s="120"/>
      <c r="D229" s="82">
        <v>218</v>
      </c>
      <c r="E229" s="121">
        <f t="shared" si="96"/>
        <v>0</v>
      </c>
      <c r="F229" s="1"/>
      <c r="G229" s="4">
        <f t="shared" si="104"/>
        <v>564.41999999999996</v>
      </c>
      <c r="H229" s="102">
        <f t="shared" si="80"/>
        <v>0</v>
      </c>
      <c r="I229" s="162">
        <f t="shared" si="81"/>
        <v>218</v>
      </c>
      <c r="J229" s="124">
        <f t="shared" si="86"/>
        <v>0</v>
      </c>
      <c r="K229" s="125">
        <f t="shared" si="87"/>
        <v>0</v>
      </c>
      <c r="L229" s="125">
        <f t="shared" si="88"/>
        <v>0</v>
      </c>
      <c r="M229" s="125">
        <f t="shared" si="89"/>
        <v>0</v>
      </c>
      <c r="N229" s="269">
        <f t="shared" si="90"/>
        <v>0</v>
      </c>
      <c r="O229" s="125">
        <f t="shared" si="91"/>
        <v>0</v>
      </c>
      <c r="P229" s="118">
        <f t="shared" si="82"/>
        <v>0</v>
      </c>
      <c r="Q229" s="109">
        <f t="shared" si="83"/>
        <v>0</v>
      </c>
      <c r="R229" s="95">
        <f t="shared" si="92"/>
        <v>0</v>
      </c>
      <c r="S229" s="172">
        <f t="shared" si="84"/>
        <v>0</v>
      </c>
      <c r="T229" s="53"/>
      <c r="U229" s="162">
        <f t="shared" si="97"/>
        <v>218</v>
      </c>
      <c r="V229" s="124">
        <f t="shared" si="98"/>
        <v>0</v>
      </c>
      <c r="W229" s="125">
        <f t="shared" si="99"/>
        <v>0</v>
      </c>
      <c r="X229" s="125">
        <f t="shared" si="100"/>
        <v>0</v>
      </c>
      <c r="Y229" s="258">
        <f t="shared" si="79"/>
        <v>0</v>
      </c>
      <c r="Z229" s="269">
        <f t="shared" si="101"/>
        <v>0</v>
      </c>
      <c r="AA229" s="125">
        <f t="shared" si="102"/>
        <v>0</v>
      </c>
      <c r="AB229" s="118">
        <f t="shared" si="93"/>
        <v>0</v>
      </c>
      <c r="AC229" s="109">
        <f t="shared" si="103"/>
        <v>0</v>
      </c>
      <c r="AD229" s="95">
        <f t="shared" si="94"/>
        <v>0</v>
      </c>
      <c r="AE229" s="172">
        <f t="shared" si="85"/>
        <v>0</v>
      </c>
      <c r="AS229" s="53"/>
      <c r="BT229" s="96"/>
      <c r="BU229" s="96"/>
      <c r="BV229" s="96"/>
      <c r="BW229" s="96"/>
    </row>
    <row r="230" spans="1:75" ht="15.6" customHeight="1" x14ac:dyDescent="0.3">
      <c r="A230" s="282">
        <v>219</v>
      </c>
      <c r="B230" s="119" t="str">
        <f t="shared" si="95"/>
        <v/>
      </c>
      <c r="C230" s="120"/>
      <c r="D230" s="82">
        <v>219</v>
      </c>
      <c r="E230" s="121">
        <f t="shared" si="96"/>
        <v>0</v>
      </c>
      <c r="F230" s="1"/>
      <c r="G230" s="4">
        <f t="shared" si="104"/>
        <v>565.41999999999996</v>
      </c>
      <c r="H230" s="102">
        <f t="shared" si="80"/>
        <v>0</v>
      </c>
      <c r="I230" s="162">
        <f t="shared" si="81"/>
        <v>219</v>
      </c>
      <c r="J230" s="124">
        <f t="shared" si="86"/>
        <v>0</v>
      </c>
      <c r="K230" s="125">
        <f t="shared" si="87"/>
        <v>0</v>
      </c>
      <c r="L230" s="125">
        <f t="shared" si="88"/>
        <v>0</v>
      </c>
      <c r="M230" s="125">
        <f t="shared" si="89"/>
        <v>0</v>
      </c>
      <c r="N230" s="269">
        <f t="shared" si="90"/>
        <v>0</v>
      </c>
      <c r="O230" s="125">
        <f t="shared" si="91"/>
        <v>0</v>
      </c>
      <c r="P230" s="118">
        <f t="shared" si="82"/>
        <v>0</v>
      </c>
      <c r="Q230" s="109">
        <f t="shared" si="83"/>
        <v>0</v>
      </c>
      <c r="R230" s="95">
        <f t="shared" si="92"/>
        <v>0</v>
      </c>
      <c r="S230" s="172">
        <f t="shared" si="84"/>
        <v>0</v>
      </c>
      <c r="T230" s="53"/>
      <c r="U230" s="162">
        <f t="shared" si="97"/>
        <v>219</v>
      </c>
      <c r="V230" s="124">
        <f t="shared" si="98"/>
        <v>0</v>
      </c>
      <c r="W230" s="125">
        <f t="shared" si="99"/>
        <v>0</v>
      </c>
      <c r="X230" s="125">
        <f t="shared" si="100"/>
        <v>0</v>
      </c>
      <c r="Y230" s="258">
        <f t="shared" si="79"/>
        <v>0</v>
      </c>
      <c r="Z230" s="269">
        <f t="shared" si="101"/>
        <v>0</v>
      </c>
      <c r="AA230" s="125">
        <f t="shared" si="102"/>
        <v>0</v>
      </c>
      <c r="AB230" s="118">
        <f t="shared" si="93"/>
        <v>0</v>
      </c>
      <c r="AC230" s="109">
        <f t="shared" si="103"/>
        <v>0</v>
      </c>
      <c r="AD230" s="95">
        <f t="shared" si="94"/>
        <v>0</v>
      </c>
      <c r="AE230" s="172">
        <f t="shared" si="85"/>
        <v>0</v>
      </c>
      <c r="AS230" s="53"/>
      <c r="BT230" s="96"/>
      <c r="BU230" s="96"/>
      <c r="BV230" s="96"/>
      <c r="BW230" s="96"/>
    </row>
    <row r="231" spans="1:75" ht="15.6" customHeight="1" x14ac:dyDescent="0.3">
      <c r="A231" s="282">
        <v>220</v>
      </c>
      <c r="B231" s="119" t="str">
        <f t="shared" si="95"/>
        <v/>
      </c>
      <c r="C231" s="120"/>
      <c r="D231" s="82">
        <v>220</v>
      </c>
      <c r="E231" s="121">
        <f t="shared" si="96"/>
        <v>0</v>
      </c>
      <c r="F231" s="1"/>
      <c r="G231" s="4">
        <f t="shared" si="104"/>
        <v>566.41999999999996</v>
      </c>
      <c r="H231" s="102">
        <f t="shared" si="80"/>
        <v>0</v>
      </c>
      <c r="I231" s="162">
        <f t="shared" si="81"/>
        <v>220</v>
      </c>
      <c r="J231" s="124">
        <f t="shared" si="86"/>
        <v>0</v>
      </c>
      <c r="K231" s="125">
        <f t="shared" si="87"/>
        <v>0</v>
      </c>
      <c r="L231" s="125">
        <f t="shared" si="88"/>
        <v>0</v>
      </c>
      <c r="M231" s="125">
        <f t="shared" si="89"/>
        <v>0</v>
      </c>
      <c r="N231" s="269">
        <f t="shared" si="90"/>
        <v>0</v>
      </c>
      <c r="O231" s="125">
        <f t="shared" si="91"/>
        <v>0</v>
      </c>
      <c r="P231" s="118">
        <f t="shared" si="82"/>
        <v>0</v>
      </c>
      <c r="Q231" s="109">
        <f t="shared" si="83"/>
        <v>0</v>
      </c>
      <c r="R231" s="95">
        <f t="shared" si="92"/>
        <v>0</v>
      </c>
      <c r="S231" s="172">
        <f t="shared" si="84"/>
        <v>0</v>
      </c>
      <c r="T231" s="53"/>
      <c r="U231" s="162">
        <f t="shared" si="97"/>
        <v>220</v>
      </c>
      <c r="V231" s="124">
        <f t="shared" si="98"/>
        <v>0</v>
      </c>
      <c r="W231" s="125">
        <f t="shared" si="99"/>
        <v>0</v>
      </c>
      <c r="X231" s="125">
        <f t="shared" si="100"/>
        <v>0</v>
      </c>
      <c r="Y231" s="258">
        <f t="shared" si="79"/>
        <v>0</v>
      </c>
      <c r="Z231" s="269">
        <f t="shared" si="101"/>
        <v>0</v>
      </c>
      <c r="AA231" s="125">
        <f t="shared" si="102"/>
        <v>0</v>
      </c>
      <c r="AB231" s="118">
        <f t="shared" si="93"/>
        <v>0</v>
      </c>
      <c r="AC231" s="109">
        <f t="shared" si="103"/>
        <v>0</v>
      </c>
      <c r="AD231" s="95">
        <f t="shared" si="94"/>
        <v>0</v>
      </c>
      <c r="AE231" s="172">
        <f t="shared" si="85"/>
        <v>0</v>
      </c>
      <c r="AS231" s="53"/>
      <c r="BT231" s="96"/>
      <c r="BU231" s="96"/>
      <c r="BV231" s="96"/>
      <c r="BW231" s="96"/>
    </row>
    <row r="232" spans="1:75" ht="15.6" customHeight="1" x14ac:dyDescent="0.3">
      <c r="A232" s="282">
        <v>221</v>
      </c>
      <c r="B232" s="119" t="str">
        <f t="shared" si="95"/>
        <v/>
      </c>
      <c r="C232" s="120"/>
      <c r="D232" s="82">
        <v>221</v>
      </c>
      <c r="E232" s="121">
        <f t="shared" si="96"/>
        <v>0</v>
      </c>
      <c r="F232" s="1"/>
      <c r="G232" s="4">
        <f t="shared" si="104"/>
        <v>567.41999999999996</v>
      </c>
      <c r="H232" s="102">
        <f t="shared" si="80"/>
        <v>0</v>
      </c>
      <c r="I232" s="162">
        <f t="shared" si="81"/>
        <v>221</v>
      </c>
      <c r="J232" s="124">
        <f t="shared" si="86"/>
        <v>0</v>
      </c>
      <c r="K232" s="125">
        <f t="shared" si="87"/>
        <v>0</v>
      </c>
      <c r="L232" s="125">
        <f t="shared" si="88"/>
        <v>0</v>
      </c>
      <c r="M232" s="125">
        <f t="shared" si="89"/>
        <v>0</v>
      </c>
      <c r="N232" s="269">
        <f t="shared" si="90"/>
        <v>0</v>
      </c>
      <c r="O232" s="125">
        <f t="shared" si="91"/>
        <v>0</v>
      </c>
      <c r="P232" s="118">
        <f t="shared" si="82"/>
        <v>0</v>
      </c>
      <c r="Q232" s="109">
        <f t="shared" si="83"/>
        <v>0</v>
      </c>
      <c r="R232" s="95">
        <f t="shared" si="92"/>
        <v>0</v>
      </c>
      <c r="S232" s="172">
        <f t="shared" si="84"/>
        <v>0</v>
      </c>
      <c r="T232" s="53"/>
      <c r="U232" s="162">
        <f t="shared" si="97"/>
        <v>221</v>
      </c>
      <c r="V232" s="124">
        <f t="shared" si="98"/>
        <v>0</v>
      </c>
      <c r="W232" s="125">
        <f t="shared" si="99"/>
        <v>0</v>
      </c>
      <c r="X232" s="125">
        <f t="shared" si="100"/>
        <v>0</v>
      </c>
      <c r="Y232" s="258">
        <f t="shared" si="79"/>
        <v>0</v>
      </c>
      <c r="Z232" s="269">
        <f t="shared" si="101"/>
        <v>0</v>
      </c>
      <c r="AA232" s="125">
        <f t="shared" si="102"/>
        <v>0</v>
      </c>
      <c r="AB232" s="118">
        <f t="shared" si="93"/>
        <v>0</v>
      </c>
      <c r="AC232" s="109">
        <f t="shared" si="103"/>
        <v>0</v>
      </c>
      <c r="AD232" s="95">
        <f t="shared" si="94"/>
        <v>0</v>
      </c>
      <c r="AE232" s="172">
        <f t="shared" si="85"/>
        <v>0</v>
      </c>
      <c r="AS232" s="53"/>
      <c r="BT232" s="96"/>
      <c r="BU232" s="96"/>
      <c r="BV232" s="96"/>
      <c r="BW232" s="96"/>
    </row>
    <row r="233" spans="1:75" ht="15.6" customHeight="1" x14ac:dyDescent="0.3">
      <c r="A233" s="282">
        <v>222</v>
      </c>
      <c r="B233" s="119" t="str">
        <f t="shared" si="95"/>
        <v/>
      </c>
      <c r="C233" s="120"/>
      <c r="D233" s="82">
        <v>222</v>
      </c>
      <c r="E233" s="121">
        <f t="shared" si="96"/>
        <v>0</v>
      </c>
      <c r="F233" s="1"/>
      <c r="G233" s="4">
        <f t="shared" si="104"/>
        <v>568.41999999999996</v>
      </c>
      <c r="H233" s="102">
        <f t="shared" si="80"/>
        <v>0</v>
      </c>
      <c r="I233" s="162">
        <f t="shared" si="81"/>
        <v>222</v>
      </c>
      <c r="J233" s="124">
        <f t="shared" si="86"/>
        <v>0</v>
      </c>
      <c r="K233" s="125">
        <f t="shared" si="87"/>
        <v>0</v>
      </c>
      <c r="L233" s="125">
        <f t="shared" si="88"/>
        <v>0</v>
      </c>
      <c r="M233" s="125">
        <f t="shared" si="89"/>
        <v>0</v>
      </c>
      <c r="N233" s="269">
        <f t="shared" si="90"/>
        <v>0</v>
      </c>
      <c r="O233" s="125">
        <f t="shared" si="91"/>
        <v>0</v>
      </c>
      <c r="P233" s="118">
        <f t="shared" si="82"/>
        <v>0</v>
      </c>
      <c r="Q233" s="109">
        <f t="shared" si="83"/>
        <v>0</v>
      </c>
      <c r="R233" s="95">
        <f t="shared" si="92"/>
        <v>0</v>
      </c>
      <c r="S233" s="172">
        <f t="shared" si="84"/>
        <v>0</v>
      </c>
      <c r="T233" s="53"/>
      <c r="U233" s="162">
        <f t="shared" si="97"/>
        <v>222</v>
      </c>
      <c r="V233" s="124">
        <f t="shared" si="98"/>
        <v>0</v>
      </c>
      <c r="W233" s="125">
        <f t="shared" si="99"/>
        <v>0</v>
      </c>
      <c r="X233" s="125">
        <f t="shared" si="100"/>
        <v>0</v>
      </c>
      <c r="Y233" s="258">
        <f t="shared" si="79"/>
        <v>0</v>
      </c>
      <c r="Z233" s="269">
        <f t="shared" si="101"/>
        <v>0</v>
      </c>
      <c r="AA233" s="125">
        <f t="shared" si="102"/>
        <v>0</v>
      </c>
      <c r="AB233" s="118">
        <f t="shared" si="93"/>
        <v>0</v>
      </c>
      <c r="AC233" s="109">
        <f t="shared" si="103"/>
        <v>0</v>
      </c>
      <c r="AD233" s="95">
        <f t="shared" si="94"/>
        <v>0</v>
      </c>
      <c r="AE233" s="172">
        <f t="shared" si="85"/>
        <v>0</v>
      </c>
      <c r="AS233" s="53"/>
      <c r="BT233" s="96"/>
      <c r="BU233" s="96"/>
      <c r="BV233" s="96"/>
      <c r="BW233" s="96"/>
    </row>
    <row r="234" spans="1:75" ht="15.6" customHeight="1" x14ac:dyDescent="0.3">
      <c r="A234" s="282">
        <v>223</v>
      </c>
      <c r="B234" s="119" t="str">
        <f t="shared" si="95"/>
        <v/>
      </c>
      <c r="C234" s="120"/>
      <c r="D234" s="82">
        <v>223</v>
      </c>
      <c r="E234" s="121">
        <f t="shared" si="96"/>
        <v>0</v>
      </c>
      <c r="F234" s="1"/>
      <c r="G234" s="4">
        <f t="shared" si="104"/>
        <v>569.41999999999996</v>
      </c>
      <c r="H234" s="102">
        <f t="shared" si="80"/>
        <v>0</v>
      </c>
      <c r="I234" s="162">
        <f t="shared" si="81"/>
        <v>223</v>
      </c>
      <c r="J234" s="124">
        <f t="shared" si="86"/>
        <v>0</v>
      </c>
      <c r="K234" s="125">
        <f t="shared" si="87"/>
        <v>0</v>
      </c>
      <c r="L234" s="125">
        <f t="shared" si="88"/>
        <v>0</v>
      </c>
      <c r="M234" s="125">
        <f t="shared" si="89"/>
        <v>0</v>
      </c>
      <c r="N234" s="269">
        <f t="shared" si="90"/>
        <v>0</v>
      </c>
      <c r="O234" s="125">
        <f t="shared" si="91"/>
        <v>0</v>
      </c>
      <c r="P234" s="118">
        <f t="shared" si="82"/>
        <v>0</v>
      </c>
      <c r="Q234" s="109">
        <f t="shared" si="83"/>
        <v>0</v>
      </c>
      <c r="R234" s="95">
        <f t="shared" si="92"/>
        <v>0</v>
      </c>
      <c r="S234" s="172">
        <f t="shared" si="84"/>
        <v>0</v>
      </c>
      <c r="T234" s="53"/>
      <c r="U234" s="162">
        <f t="shared" si="97"/>
        <v>223</v>
      </c>
      <c r="V234" s="124">
        <f t="shared" si="98"/>
        <v>0</v>
      </c>
      <c r="W234" s="125">
        <f t="shared" si="99"/>
        <v>0</v>
      </c>
      <c r="X234" s="125">
        <f t="shared" si="100"/>
        <v>0</v>
      </c>
      <c r="Y234" s="258">
        <f t="shared" si="79"/>
        <v>0</v>
      </c>
      <c r="Z234" s="269">
        <f t="shared" si="101"/>
        <v>0</v>
      </c>
      <c r="AA234" s="125">
        <f t="shared" si="102"/>
        <v>0</v>
      </c>
      <c r="AB234" s="118">
        <f t="shared" si="93"/>
        <v>0</v>
      </c>
      <c r="AC234" s="109">
        <f t="shared" si="103"/>
        <v>0</v>
      </c>
      <c r="AD234" s="95">
        <f t="shared" si="94"/>
        <v>0</v>
      </c>
      <c r="AE234" s="172">
        <f t="shared" si="85"/>
        <v>0</v>
      </c>
      <c r="AS234" s="53"/>
      <c r="BT234" s="96"/>
      <c r="BU234" s="96"/>
      <c r="BV234" s="96"/>
      <c r="BW234" s="96"/>
    </row>
    <row r="235" spans="1:75" ht="15.6" customHeight="1" x14ac:dyDescent="0.3">
      <c r="A235" s="282">
        <v>224</v>
      </c>
      <c r="B235" s="119" t="str">
        <f t="shared" si="95"/>
        <v/>
      </c>
      <c r="C235" s="120"/>
      <c r="D235" s="82">
        <v>224</v>
      </c>
      <c r="E235" s="121">
        <f t="shared" si="96"/>
        <v>0</v>
      </c>
      <c r="F235" s="1"/>
      <c r="G235" s="4">
        <f t="shared" si="104"/>
        <v>570.41999999999996</v>
      </c>
      <c r="H235" s="102">
        <f t="shared" si="80"/>
        <v>0</v>
      </c>
      <c r="I235" s="162">
        <f t="shared" si="81"/>
        <v>224</v>
      </c>
      <c r="J235" s="124">
        <f t="shared" si="86"/>
        <v>0</v>
      </c>
      <c r="K235" s="125">
        <f t="shared" si="87"/>
        <v>0</v>
      </c>
      <c r="L235" s="125">
        <f t="shared" si="88"/>
        <v>0</v>
      </c>
      <c r="M235" s="125">
        <f t="shared" si="89"/>
        <v>0</v>
      </c>
      <c r="N235" s="269">
        <f t="shared" si="90"/>
        <v>0</v>
      </c>
      <c r="O235" s="125">
        <f t="shared" si="91"/>
        <v>0</v>
      </c>
      <c r="P235" s="118">
        <f t="shared" si="82"/>
        <v>0</v>
      </c>
      <c r="Q235" s="109">
        <f t="shared" si="83"/>
        <v>0</v>
      </c>
      <c r="R235" s="95">
        <f t="shared" si="92"/>
        <v>0</v>
      </c>
      <c r="S235" s="172">
        <f t="shared" si="84"/>
        <v>0</v>
      </c>
      <c r="T235" s="53"/>
      <c r="U235" s="162">
        <f t="shared" si="97"/>
        <v>224</v>
      </c>
      <c r="V235" s="124">
        <f t="shared" si="98"/>
        <v>0</v>
      </c>
      <c r="W235" s="125">
        <f t="shared" si="99"/>
        <v>0</v>
      </c>
      <c r="X235" s="125">
        <f t="shared" si="100"/>
        <v>0</v>
      </c>
      <c r="Y235" s="258">
        <f t="shared" si="79"/>
        <v>0</v>
      </c>
      <c r="Z235" s="269">
        <f t="shared" si="101"/>
        <v>0</v>
      </c>
      <c r="AA235" s="125">
        <f t="shared" si="102"/>
        <v>0</v>
      </c>
      <c r="AB235" s="118">
        <f t="shared" si="93"/>
        <v>0</v>
      </c>
      <c r="AC235" s="109">
        <f t="shared" si="103"/>
        <v>0</v>
      </c>
      <c r="AD235" s="95">
        <f t="shared" si="94"/>
        <v>0</v>
      </c>
      <c r="AE235" s="172">
        <f t="shared" si="85"/>
        <v>0</v>
      </c>
      <c r="AS235" s="53"/>
      <c r="BT235" s="96"/>
      <c r="BU235" s="96"/>
      <c r="BV235" s="96"/>
      <c r="BW235" s="96"/>
    </row>
    <row r="236" spans="1:75" ht="15.6" customHeight="1" x14ac:dyDescent="0.3">
      <c r="A236" s="282">
        <v>225</v>
      </c>
      <c r="B236" s="119" t="str">
        <f t="shared" si="95"/>
        <v/>
      </c>
      <c r="C236" s="120"/>
      <c r="D236" s="82">
        <v>225</v>
      </c>
      <c r="E236" s="121">
        <f t="shared" si="96"/>
        <v>0</v>
      </c>
      <c r="F236" s="1"/>
      <c r="G236" s="4">
        <f t="shared" si="104"/>
        <v>571.41999999999996</v>
      </c>
      <c r="H236" s="102">
        <f t="shared" si="80"/>
        <v>0</v>
      </c>
      <c r="I236" s="162">
        <f t="shared" si="81"/>
        <v>225</v>
      </c>
      <c r="J236" s="124">
        <f t="shared" si="86"/>
        <v>0</v>
      </c>
      <c r="K236" s="125">
        <f t="shared" si="87"/>
        <v>0</v>
      </c>
      <c r="L236" s="125">
        <f t="shared" si="88"/>
        <v>0</v>
      </c>
      <c r="M236" s="125">
        <f t="shared" si="89"/>
        <v>0</v>
      </c>
      <c r="N236" s="269">
        <f t="shared" si="90"/>
        <v>0</v>
      </c>
      <c r="O236" s="125">
        <f t="shared" si="91"/>
        <v>0</v>
      </c>
      <c r="P236" s="118">
        <f t="shared" si="82"/>
        <v>0</v>
      </c>
      <c r="Q236" s="109">
        <f t="shared" si="83"/>
        <v>0</v>
      </c>
      <c r="R236" s="95">
        <f t="shared" si="92"/>
        <v>0</v>
      </c>
      <c r="S236" s="172">
        <f t="shared" si="84"/>
        <v>0</v>
      </c>
      <c r="T236" s="53"/>
      <c r="U236" s="162">
        <f t="shared" si="97"/>
        <v>225</v>
      </c>
      <c r="V236" s="124">
        <f t="shared" si="98"/>
        <v>0</v>
      </c>
      <c r="W236" s="125">
        <f t="shared" si="99"/>
        <v>0</v>
      </c>
      <c r="X236" s="125">
        <f t="shared" si="100"/>
        <v>0</v>
      </c>
      <c r="Y236" s="258">
        <f t="shared" si="79"/>
        <v>0</v>
      </c>
      <c r="Z236" s="269">
        <f t="shared" si="101"/>
        <v>0</v>
      </c>
      <c r="AA236" s="125">
        <f t="shared" si="102"/>
        <v>0</v>
      </c>
      <c r="AB236" s="118">
        <f t="shared" si="93"/>
        <v>0</v>
      </c>
      <c r="AC236" s="109">
        <f t="shared" si="103"/>
        <v>0</v>
      </c>
      <c r="AD236" s="95">
        <f t="shared" si="94"/>
        <v>0</v>
      </c>
      <c r="AE236" s="172">
        <f t="shared" si="85"/>
        <v>0</v>
      </c>
      <c r="AS236" s="53"/>
      <c r="BT236" s="96"/>
      <c r="BU236" s="96"/>
      <c r="BV236" s="96"/>
      <c r="BW236" s="96"/>
    </row>
    <row r="237" spans="1:75" ht="15.6" customHeight="1" x14ac:dyDescent="0.3">
      <c r="A237" s="282">
        <v>226</v>
      </c>
      <c r="B237" s="119" t="str">
        <f t="shared" si="95"/>
        <v/>
      </c>
      <c r="C237" s="120"/>
      <c r="D237" s="82">
        <v>226</v>
      </c>
      <c r="E237" s="121">
        <f t="shared" si="96"/>
        <v>0</v>
      </c>
      <c r="F237" s="1"/>
      <c r="G237" s="4">
        <f t="shared" si="104"/>
        <v>572.41999999999996</v>
      </c>
      <c r="H237" s="102">
        <f t="shared" si="80"/>
        <v>0</v>
      </c>
      <c r="I237" s="162">
        <f t="shared" si="81"/>
        <v>226</v>
      </c>
      <c r="J237" s="124">
        <f t="shared" si="86"/>
        <v>0</v>
      </c>
      <c r="K237" s="125">
        <f t="shared" si="87"/>
        <v>0</v>
      </c>
      <c r="L237" s="125">
        <f t="shared" si="88"/>
        <v>0</v>
      </c>
      <c r="M237" s="125">
        <f t="shared" si="89"/>
        <v>0</v>
      </c>
      <c r="N237" s="269">
        <f t="shared" si="90"/>
        <v>0</v>
      </c>
      <c r="O237" s="125">
        <f t="shared" si="91"/>
        <v>0</v>
      </c>
      <c r="P237" s="118">
        <f t="shared" si="82"/>
        <v>0</v>
      </c>
      <c r="Q237" s="109">
        <f t="shared" si="83"/>
        <v>0</v>
      </c>
      <c r="R237" s="95">
        <f t="shared" si="92"/>
        <v>0</v>
      </c>
      <c r="S237" s="172">
        <f t="shared" si="84"/>
        <v>0</v>
      </c>
      <c r="T237" s="53"/>
      <c r="U237" s="162">
        <f t="shared" si="97"/>
        <v>226</v>
      </c>
      <c r="V237" s="124">
        <f t="shared" si="98"/>
        <v>0</v>
      </c>
      <c r="W237" s="125">
        <f t="shared" si="99"/>
        <v>0</v>
      </c>
      <c r="X237" s="125">
        <f t="shared" si="100"/>
        <v>0</v>
      </c>
      <c r="Y237" s="258">
        <f t="shared" si="79"/>
        <v>0</v>
      </c>
      <c r="Z237" s="269">
        <f t="shared" si="101"/>
        <v>0</v>
      </c>
      <c r="AA237" s="125">
        <f t="shared" si="102"/>
        <v>0</v>
      </c>
      <c r="AB237" s="118">
        <f t="shared" si="93"/>
        <v>0</v>
      </c>
      <c r="AC237" s="109">
        <f t="shared" si="103"/>
        <v>0</v>
      </c>
      <c r="AD237" s="95">
        <f t="shared" si="94"/>
        <v>0</v>
      </c>
      <c r="AE237" s="172">
        <f t="shared" si="85"/>
        <v>0</v>
      </c>
      <c r="AS237" s="53"/>
      <c r="BT237" s="96"/>
      <c r="BU237" s="96"/>
      <c r="BV237" s="96"/>
      <c r="BW237" s="96"/>
    </row>
    <row r="238" spans="1:75" ht="15.6" customHeight="1" x14ac:dyDescent="0.3">
      <c r="A238" s="282">
        <v>227</v>
      </c>
      <c r="B238" s="119" t="str">
        <f t="shared" si="95"/>
        <v/>
      </c>
      <c r="C238" s="120"/>
      <c r="D238" s="82">
        <v>227</v>
      </c>
      <c r="E238" s="121">
        <f t="shared" si="96"/>
        <v>0</v>
      </c>
      <c r="F238" s="1"/>
      <c r="G238" s="4">
        <f t="shared" si="104"/>
        <v>573.41999999999996</v>
      </c>
      <c r="H238" s="102">
        <f t="shared" si="80"/>
        <v>0</v>
      </c>
      <c r="I238" s="162">
        <f t="shared" si="81"/>
        <v>227</v>
      </c>
      <c r="J238" s="124">
        <f t="shared" si="86"/>
        <v>0</v>
      </c>
      <c r="K238" s="125">
        <f t="shared" si="87"/>
        <v>0</v>
      </c>
      <c r="L238" s="125">
        <f t="shared" si="88"/>
        <v>0</v>
      </c>
      <c r="M238" s="125">
        <f t="shared" si="89"/>
        <v>0</v>
      </c>
      <c r="N238" s="269">
        <f t="shared" si="90"/>
        <v>0</v>
      </c>
      <c r="O238" s="125">
        <f t="shared" si="91"/>
        <v>0</v>
      </c>
      <c r="P238" s="118">
        <f t="shared" si="82"/>
        <v>0</v>
      </c>
      <c r="Q238" s="109">
        <f t="shared" si="83"/>
        <v>0</v>
      </c>
      <c r="R238" s="95">
        <f t="shared" si="92"/>
        <v>0</v>
      </c>
      <c r="S238" s="172">
        <f t="shared" si="84"/>
        <v>0</v>
      </c>
      <c r="T238" s="53"/>
      <c r="U238" s="162">
        <f t="shared" si="97"/>
        <v>227</v>
      </c>
      <c r="V238" s="124">
        <f t="shared" si="98"/>
        <v>0</v>
      </c>
      <c r="W238" s="125">
        <f t="shared" si="99"/>
        <v>0</v>
      </c>
      <c r="X238" s="125">
        <f t="shared" si="100"/>
        <v>0</v>
      </c>
      <c r="Y238" s="258">
        <f t="shared" si="79"/>
        <v>0</v>
      </c>
      <c r="Z238" s="269">
        <f t="shared" si="101"/>
        <v>0</v>
      </c>
      <c r="AA238" s="125">
        <f t="shared" si="102"/>
        <v>0</v>
      </c>
      <c r="AB238" s="118">
        <f t="shared" si="93"/>
        <v>0</v>
      </c>
      <c r="AC238" s="109">
        <f t="shared" si="103"/>
        <v>0</v>
      </c>
      <c r="AD238" s="95">
        <f t="shared" si="94"/>
        <v>0</v>
      </c>
      <c r="AE238" s="172">
        <f t="shared" si="85"/>
        <v>0</v>
      </c>
      <c r="AS238" s="53"/>
      <c r="BT238" s="96"/>
      <c r="BU238" s="96"/>
      <c r="BV238" s="96"/>
      <c r="BW238" s="96"/>
    </row>
    <row r="239" spans="1:75" ht="15.6" customHeight="1" x14ac:dyDescent="0.3">
      <c r="A239" s="282">
        <v>228</v>
      </c>
      <c r="B239" s="119" t="str">
        <f t="shared" si="95"/>
        <v/>
      </c>
      <c r="C239" s="120"/>
      <c r="D239" s="82">
        <v>228</v>
      </c>
      <c r="E239" s="121">
        <f t="shared" si="96"/>
        <v>0</v>
      </c>
      <c r="F239" s="1"/>
      <c r="G239" s="4">
        <f t="shared" si="104"/>
        <v>574.41999999999996</v>
      </c>
      <c r="H239" s="102">
        <f t="shared" si="80"/>
        <v>0</v>
      </c>
      <c r="I239" s="162">
        <f t="shared" si="81"/>
        <v>228</v>
      </c>
      <c r="J239" s="124">
        <f t="shared" si="86"/>
        <v>0</v>
      </c>
      <c r="K239" s="125">
        <f t="shared" si="87"/>
        <v>0</v>
      </c>
      <c r="L239" s="125">
        <f t="shared" si="88"/>
        <v>0</v>
      </c>
      <c r="M239" s="125">
        <f t="shared" si="89"/>
        <v>0</v>
      </c>
      <c r="N239" s="269">
        <f t="shared" si="90"/>
        <v>0</v>
      </c>
      <c r="O239" s="125">
        <f t="shared" si="91"/>
        <v>0</v>
      </c>
      <c r="P239" s="118">
        <f t="shared" si="82"/>
        <v>0</v>
      </c>
      <c r="Q239" s="109">
        <f t="shared" si="83"/>
        <v>0</v>
      </c>
      <c r="R239" s="95">
        <f t="shared" si="92"/>
        <v>0</v>
      </c>
      <c r="S239" s="172">
        <f t="shared" si="84"/>
        <v>0</v>
      </c>
      <c r="T239" s="53"/>
      <c r="U239" s="162">
        <f t="shared" si="97"/>
        <v>228</v>
      </c>
      <c r="V239" s="124">
        <f t="shared" si="98"/>
        <v>0</v>
      </c>
      <c r="W239" s="125">
        <f t="shared" si="99"/>
        <v>0</v>
      </c>
      <c r="X239" s="125">
        <f t="shared" si="100"/>
        <v>0</v>
      </c>
      <c r="Y239" s="258">
        <f t="shared" si="79"/>
        <v>0</v>
      </c>
      <c r="Z239" s="269">
        <f t="shared" si="101"/>
        <v>0</v>
      </c>
      <c r="AA239" s="125">
        <f t="shared" si="102"/>
        <v>0</v>
      </c>
      <c r="AB239" s="118">
        <f t="shared" si="93"/>
        <v>0</v>
      </c>
      <c r="AC239" s="109">
        <f t="shared" si="103"/>
        <v>0</v>
      </c>
      <c r="AD239" s="95">
        <f t="shared" si="94"/>
        <v>0</v>
      </c>
      <c r="AE239" s="172">
        <f t="shared" si="85"/>
        <v>0</v>
      </c>
      <c r="AS239" s="53"/>
      <c r="BT239" s="96"/>
      <c r="BU239" s="96"/>
      <c r="BV239" s="96"/>
      <c r="BW239" s="96"/>
    </row>
    <row r="240" spans="1:75" ht="15.6" customHeight="1" x14ac:dyDescent="0.3">
      <c r="A240" s="282">
        <v>229</v>
      </c>
      <c r="B240" s="119" t="str">
        <f t="shared" si="95"/>
        <v/>
      </c>
      <c r="C240" s="120"/>
      <c r="D240" s="82">
        <v>229</v>
      </c>
      <c r="E240" s="121">
        <f t="shared" si="96"/>
        <v>0</v>
      </c>
      <c r="F240" s="1"/>
      <c r="G240" s="4">
        <f t="shared" si="104"/>
        <v>575.41999999999996</v>
      </c>
      <c r="H240" s="102">
        <f t="shared" si="80"/>
        <v>0</v>
      </c>
      <c r="I240" s="162">
        <f t="shared" si="81"/>
        <v>229</v>
      </c>
      <c r="J240" s="124">
        <f t="shared" si="86"/>
        <v>0</v>
      </c>
      <c r="K240" s="125">
        <f t="shared" si="87"/>
        <v>0</v>
      </c>
      <c r="L240" s="125">
        <f t="shared" si="88"/>
        <v>0</v>
      </c>
      <c r="M240" s="125">
        <f t="shared" si="89"/>
        <v>0</v>
      </c>
      <c r="N240" s="269">
        <f t="shared" si="90"/>
        <v>0</v>
      </c>
      <c r="O240" s="125">
        <f t="shared" si="91"/>
        <v>0</v>
      </c>
      <c r="P240" s="118">
        <f t="shared" si="82"/>
        <v>0</v>
      </c>
      <c r="Q240" s="109">
        <f t="shared" si="83"/>
        <v>0</v>
      </c>
      <c r="R240" s="95">
        <f t="shared" si="92"/>
        <v>0</v>
      </c>
      <c r="S240" s="172">
        <f t="shared" si="84"/>
        <v>0</v>
      </c>
      <c r="T240" s="53"/>
      <c r="U240" s="162">
        <f t="shared" si="97"/>
        <v>229</v>
      </c>
      <c r="V240" s="124">
        <f t="shared" si="98"/>
        <v>0</v>
      </c>
      <c r="W240" s="125">
        <f t="shared" si="99"/>
        <v>0</v>
      </c>
      <c r="X240" s="125">
        <f t="shared" si="100"/>
        <v>0</v>
      </c>
      <c r="Y240" s="258">
        <f t="shared" si="79"/>
        <v>0</v>
      </c>
      <c r="Z240" s="269">
        <f t="shared" si="101"/>
        <v>0</v>
      </c>
      <c r="AA240" s="125">
        <f t="shared" si="102"/>
        <v>0</v>
      </c>
      <c r="AB240" s="118">
        <f t="shared" si="93"/>
        <v>0</v>
      </c>
      <c r="AC240" s="109">
        <f t="shared" si="103"/>
        <v>0</v>
      </c>
      <c r="AD240" s="95">
        <f t="shared" si="94"/>
        <v>0</v>
      </c>
      <c r="AE240" s="172">
        <f t="shared" si="85"/>
        <v>0</v>
      </c>
      <c r="AS240" s="53"/>
      <c r="BT240" s="96"/>
      <c r="BU240" s="96"/>
      <c r="BV240" s="96"/>
      <c r="BW240" s="96"/>
    </row>
    <row r="241" spans="1:75" ht="15.6" customHeight="1" x14ac:dyDescent="0.3">
      <c r="A241" s="282">
        <v>230</v>
      </c>
      <c r="B241" s="119" t="str">
        <f t="shared" si="95"/>
        <v/>
      </c>
      <c r="C241" s="120"/>
      <c r="D241" s="82">
        <v>230</v>
      </c>
      <c r="E241" s="121">
        <f t="shared" si="96"/>
        <v>0</v>
      </c>
      <c r="F241" s="1"/>
      <c r="G241" s="4">
        <f t="shared" si="104"/>
        <v>576.41999999999996</v>
      </c>
      <c r="H241" s="102">
        <f t="shared" si="80"/>
        <v>0</v>
      </c>
      <c r="I241" s="162">
        <f t="shared" si="81"/>
        <v>230</v>
      </c>
      <c r="J241" s="124">
        <f t="shared" si="86"/>
        <v>0</v>
      </c>
      <c r="K241" s="125">
        <f t="shared" si="87"/>
        <v>0</v>
      </c>
      <c r="L241" s="125">
        <f t="shared" si="88"/>
        <v>0</v>
      </c>
      <c r="M241" s="125">
        <f t="shared" si="89"/>
        <v>0</v>
      </c>
      <c r="N241" s="269">
        <f t="shared" si="90"/>
        <v>0</v>
      </c>
      <c r="O241" s="125">
        <f t="shared" si="91"/>
        <v>0</v>
      </c>
      <c r="P241" s="118">
        <f t="shared" si="82"/>
        <v>0</v>
      </c>
      <c r="Q241" s="109">
        <f t="shared" si="83"/>
        <v>0</v>
      </c>
      <c r="R241" s="95">
        <f t="shared" si="92"/>
        <v>0</v>
      </c>
      <c r="S241" s="172">
        <f t="shared" si="84"/>
        <v>0</v>
      </c>
      <c r="T241" s="53"/>
      <c r="U241" s="162">
        <f t="shared" si="97"/>
        <v>230</v>
      </c>
      <c r="V241" s="124">
        <f t="shared" si="98"/>
        <v>0</v>
      </c>
      <c r="W241" s="125">
        <f t="shared" si="99"/>
        <v>0</v>
      </c>
      <c r="X241" s="125">
        <f t="shared" si="100"/>
        <v>0</v>
      </c>
      <c r="Y241" s="258">
        <f t="shared" si="79"/>
        <v>0</v>
      </c>
      <c r="Z241" s="269">
        <f t="shared" si="101"/>
        <v>0</v>
      </c>
      <c r="AA241" s="125">
        <f t="shared" si="102"/>
        <v>0</v>
      </c>
      <c r="AB241" s="118">
        <f t="shared" si="93"/>
        <v>0</v>
      </c>
      <c r="AC241" s="109">
        <f t="shared" si="103"/>
        <v>0</v>
      </c>
      <c r="AD241" s="95">
        <f t="shared" si="94"/>
        <v>0</v>
      </c>
      <c r="AE241" s="172">
        <f t="shared" si="85"/>
        <v>0</v>
      </c>
      <c r="AS241" s="53"/>
      <c r="BT241" s="96"/>
      <c r="BU241" s="96"/>
      <c r="BV241" s="96"/>
      <c r="BW241" s="96"/>
    </row>
    <row r="242" spans="1:75" ht="15.6" customHeight="1" x14ac:dyDescent="0.3">
      <c r="A242" s="282">
        <v>231</v>
      </c>
      <c r="B242" s="119" t="str">
        <f t="shared" si="95"/>
        <v/>
      </c>
      <c r="C242" s="120"/>
      <c r="D242" s="82">
        <v>231</v>
      </c>
      <c r="E242" s="121">
        <f t="shared" si="96"/>
        <v>0</v>
      </c>
      <c r="F242" s="1"/>
      <c r="G242" s="4">
        <f t="shared" si="104"/>
        <v>577.41999999999996</v>
      </c>
      <c r="H242" s="102">
        <f t="shared" si="80"/>
        <v>0</v>
      </c>
      <c r="I242" s="162">
        <f t="shared" si="81"/>
        <v>231</v>
      </c>
      <c r="J242" s="124">
        <f t="shared" si="86"/>
        <v>0</v>
      </c>
      <c r="K242" s="125">
        <f t="shared" si="87"/>
        <v>0</v>
      </c>
      <c r="L242" s="125">
        <f t="shared" si="88"/>
        <v>0</v>
      </c>
      <c r="M242" s="125">
        <f t="shared" si="89"/>
        <v>0</v>
      </c>
      <c r="N242" s="269">
        <f t="shared" si="90"/>
        <v>0</v>
      </c>
      <c r="O242" s="125">
        <f t="shared" si="91"/>
        <v>0</v>
      </c>
      <c r="P242" s="118">
        <f t="shared" si="82"/>
        <v>0</v>
      </c>
      <c r="Q242" s="109">
        <f t="shared" si="83"/>
        <v>0</v>
      </c>
      <c r="R242" s="95">
        <f t="shared" si="92"/>
        <v>0</v>
      </c>
      <c r="S242" s="172">
        <f t="shared" si="84"/>
        <v>0</v>
      </c>
      <c r="T242" s="53"/>
      <c r="U242" s="162">
        <f t="shared" si="97"/>
        <v>231</v>
      </c>
      <c r="V242" s="124">
        <f t="shared" si="98"/>
        <v>0</v>
      </c>
      <c r="W242" s="125">
        <f t="shared" si="99"/>
        <v>0</v>
      </c>
      <c r="X242" s="125">
        <f t="shared" si="100"/>
        <v>0</v>
      </c>
      <c r="Y242" s="258">
        <f t="shared" si="79"/>
        <v>0</v>
      </c>
      <c r="Z242" s="269">
        <f t="shared" si="101"/>
        <v>0</v>
      </c>
      <c r="AA242" s="125">
        <f t="shared" si="102"/>
        <v>0</v>
      </c>
      <c r="AB242" s="118">
        <f t="shared" si="93"/>
        <v>0</v>
      </c>
      <c r="AC242" s="109">
        <f t="shared" si="103"/>
        <v>0</v>
      </c>
      <c r="AD242" s="95">
        <f t="shared" si="94"/>
        <v>0</v>
      </c>
      <c r="AE242" s="172">
        <f t="shared" si="85"/>
        <v>0</v>
      </c>
      <c r="AS242" s="53"/>
      <c r="BT242" s="96"/>
      <c r="BU242" s="96"/>
      <c r="BV242" s="96"/>
      <c r="BW242" s="96"/>
    </row>
    <row r="243" spans="1:75" ht="15.6" customHeight="1" x14ac:dyDescent="0.3">
      <c r="A243" s="282">
        <v>232</v>
      </c>
      <c r="B243" s="119" t="str">
        <f t="shared" si="95"/>
        <v/>
      </c>
      <c r="C243" s="120"/>
      <c r="D243" s="82">
        <v>232</v>
      </c>
      <c r="E243" s="121">
        <f t="shared" si="96"/>
        <v>0</v>
      </c>
      <c r="F243" s="1"/>
      <c r="G243" s="4">
        <f t="shared" si="104"/>
        <v>578.41999999999996</v>
      </c>
      <c r="H243" s="102">
        <f t="shared" si="80"/>
        <v>0</v>
      </c>
      <c r="I243" s="162">
        <f t="shared" si="81"/>
        <v>232</v>
      </c>
      <c r="J243" s="124">
        <f t="shared" si="86"/>
        <v>0</v>
      </c>
      <c r="K243" s="125">
        <f t="shared" si="87"/>
        <v>0</v>
      </c>
      <c r="L243" s="125">
        <f t="shared" si="88"/>
        <v>0</v>
      </c>
      <c r="M243" s="125">
        <f t="shared" si="89"/>
        <v>0</v>
      </c>
      <c r="N243" s="269">
        <f t="shared" si="90"/>
        <v>0</v>
      </c>
      <c r="O243" s="125">
        <f t="shared" si="91"/>
        <v>0</v>
      </c>
      <c r="P243" s="118">
        <f t="shared" si="82"/>
        <v>0</v>
      </c>
      <c r="Q243" s="109">
        <f t="shared" si="83"/>
        <v>0</v>
      </c>
      <c r="R243" s="95">
        <f t="shared" si="92"/>
        <v>0</v>
      </c>
      <c r="S243" s="172">
        <f t="shared" si="84"/>
        <v>0</v>
      </c>
      <c r="T243" s="53"/>
      <c r="U243" s="162">
        <f t="shared" si="97"/>
        <v>232</v>
      </c>
      <c r="V243" s="124">
        <f t="shared" si="98"/>
        <v>0</v>
      </c>
      <c r="W243" s="125">
        <f t="shared" si="99"/>
        <v>0</v>
      </c>
      <c r="X243" s="125">
        <f t="shared" si="100"/>
        <v>0</v>
      </c>
      <c r="Y243" s="258">
        <f t="shared" si="79"/>
        <v>0</v>
      </c>
      <c r="Z243" s="269">
        <f t="shared" si="101"/>
        <v>0</v>
      </c>
      <c r="AA243" s="125">
        <f t="shared" si="102"/>
        <v>0</v>
      </c>
      <c r="AB243" s="118">
        <f t="shared" si="93"/>
        <v>0</v>
      </c>
      <c r="AC243" s="109">
        <f t="shared" si="103"/>
        <v>0</v>
      </c>
      <c r="AD243" s="95">
        <f t="shared" si="94"/>
        <v>0</v>
      </c>
      <c r="AE243" s="172">
        <f t="shared" si="85"/>
        <v>0</v>
      </c>
      <c r="AS243" s="53"/>
      <c r="BT243" s="96"/>
      <c r="BU243" s="96"/>
      <c r="BV243" s="96"/>
      <c r="BW243" s="96"/>
    </row>
    <row r="244" spans="1:75" ht="15.6" customHeight="1" x14ac:dyDescent="0.3">
      <c r="A244" s="282">
        <v>233</v>
      </c>
      <c r="B244" s="119" t="str">
        <f t="shared" si="95"/>
        <v/>
      </c>
      <c r="C244" s="120"/>
      <c r="D244" s="82">
        <v>233</v>
      </c>
      <c r="E244" s="121">
        <f t="shared" si="96"/>
        <v>0</v>
      </c>
      <c r="F244" s="1"/>
      <c r="G244" s="4">
        <f t="shared" si="104"/>
        <v>579.41999999999996</v>
      </c>
      <c r="H244" s="102">
        <f t="shared" si="80"/>
        <v>0</v>
      </c>
      <c r="I244" s="162">
        <f t="shared" si="81"/>
        <v>233</v>
      </c>
      <c r="J244" s="124">
        <f t="shared" si="86"/>
        <v>0</v>
      </c>
      <c r="K244" s="125">
        <f t="shared" si="87"/>
        <v>0</v>
      </c>
      <c r="L244" s="125">
        <f t="shared" si="88"/>
        <v>0</v>
      </c>
      <c r="M244" s="125">
        <f t="shared" si="89"/>
        <v>0</v>
      </c>
      <c r="N244" s="269">
        <f t="shared" si="90"/>
        <v>0</v>
      </c>
      <c r="O244" s="125">
        <f t="shared" si="91"/>
        <v>0</v>
      </c>
      <c r="P244" s="118">
        <f t="shared" si="82"/>
        <v>0</v>
      </c>
      <c r="Q244" s="109">
        <f t="shared" si="83"/>
        <v>0</v>
      </c>
      <c r="R244" s="95">
        <f t="shared" si="92"/>
        <v>0</v>
      </c>
      <c r="S244" s="172">
        <f t="shared" si="84"/>
        <v>0</v>
      </c>
      <c r="T244" s="53"/>
      <c r="U244" s="162">
        <f t="shared" si="97"/>
        <v>233</v>
      </c>
      <c r="V244" s="124">
        <f t="shared" si="98"/>
        <v>0</v>
      </c>
      <c r="W244" s="125">
        <f t="shared" si="99"/>
        <v>0</v>
      </c>
      <c r="X244" s="125">
        <f t="shared" si="100"/>
        <v>0</v>
      </c>
      <c r="Y244" s="258">
        <f t="shared" si="79"/>
        <v>0</v>
      </c>
      <c r="Z244" s="269">
        <f t="shared" si="101"/>
        <v>0</v>
      </c>
      <c r="AA244" s="125">
        <f t="shared" si="102"/>
        <v>0</v>
      </c>
      <c r="AB244" s="118">
        <f t="shared" si="93"/>
        <v>0</v>
      </c>
      <c r="AC244" s="109">
        <f t="shared" si="103"/>
        <v>0</v>
      </c>
      <c r="AD244" s="95">
        <f t="shared" si="94"/>
        <v>0</v>
      </c>
      <c r="AE244" s="172">
        <f t="shared" si="85"/>
        <v>0</v>
      </c>
      <c r="AS244" s="53"/>
      <c r="BT244" s="96"/>
      <c r="BU244" s="96"/>
      <c r="BV244" s="96"/>
      <c r="BW244" s="96"/>
    </row>
    <row r="245" spans="1:75" ht="15.6" customHeight="1" x14ac:dyDescent="0.3">
      <c r="A245" s="282">
        <v>234</v>
      </c>
      <c r="B245" s="119" t="str">
        <f t="shared" si="95"/>
        <v/>
      </c>
      <c r="C245" s="120"/>
      <c r="D245" s="82">
        <v>234</v>
      </c>
      <c r="E245" s="121">
        <f t="shared" si="96"/>
        <v>0</v>
      </c>
      <c r="F245" s="1"/>
      <c r="G245" s="4">
        <f t="shared" si="104"/>
        <v>580.41999999999996</v>
      </c>
      <c r="H245" s="102">
        <f t="shared" si="80"/>
        <v>0</v>
      </c>
      <c r="I245" s="162">
        <f t="shared" si="81"/>
        <v>234</v>
      </c>
      <c r="J245" s="124">
        <f t="shared" si="86"/>
        <v>0</v>
      </c>
      <c r="K245" s="125">
        <f t="shared" si="87"/>
        <v>0</v>
      </c>
      <c r="L245" s="125">
        <f t="shared" si="88"/>
        <v>0</v>
      </c>
      <c r="M245" s="125">
        <f t="shared" si="89"/>
        <v>0</v>
      </c>
      <c r="N245" s="269">
        <f t="shared" si="90"/>
        <v>0</v>
      </c>
      <c r="O245" s="125">
        <f t="shared" si="91"/>
        <v>0</v>
      </c>
      <c r="P245" s="118">
        <f t="shared" si="82"/>
        <v>0</v>
      </c>
      <c r="Q245" s="109">
        <f t="shared" si="83"/>
        <v>0</v>
      </c>
      <c r="R245" s="95">
        <f t="shared" si="92"/>
        <v>0</v>
      </c>
      <c r="S245" s="172">
        <f t="shared" si="84"/>
        <v>0</v>
      </c>
      <c r="T245" s="53"/>
      <c r="U245" s="162">
        <f t="shared" si="97"/>
        <v>234</v>
      </c>
      <c r="V245" s="124">
        <f t="shared" si="98"/>
        <v>0</v>
      </c>
      <c r="W245" s="125">
        <f t="shared" si="99"/>
        <v>0</v>
      </c>
      <c r="X245" s="125">
        <f t="shared" si="100"/>
        <v>0</v>
      </c>
      <c r="Y245" s="258">
        <f t="shared" si="79"/>
        <v>0</v>
      </c>
      <c r="Z245" s="269">
        <f t="shared" si="101"/>
        <v>0</v>
      </c>
      <c r="AA245" s="125">
        <f t="shared" si="102"/>
        <v>0</v>
      </c>
      <c r="AB245" s="118">
        <f t="shared" si="93"/>
        <v>0</v>
      </c>
      <c r="AC245" s="109">
        <f t="shared" si="103"/>
        <v>0</v>
      </c>
      <c r="AD245" s="95">
        <f t="shared" si="94"/>
        <v>0</v>
      </c>
      <c r="AE245" s="172">
        <f t="shared" si="85"/>
        <v>0</v>
      </c>
      <c r="AS245" s="53"/>
      <c r="BT245" s="96"/>
      <c r="BU245" s="96"/>
      <c r="BV245" s="96"/>
      <c r="BW245" s="96"/>
    </row>
    <row r="246" spans="1:75" ht="15.6" customHeight="1" x14ac:dyDescent="0.3">
      <c r="A246" s="282">
        <v>235</v>
      </c>
      <c r="B246" s="119" t="str">
        <f t="shared" si="95"/>
        <v/>
      </c>
      <c r="C246" s="120"/>
      <c r="D246" s="82">
        <v>235</v>
      </c>
      <c r="E246" s="121">
        <f t="shared" si="96"/>
        <v>0</v>
      </c>
      <c r="F246" s="1"/>
      <c r="G246" s="4">
        <f t="shared" si="104"/>
        <v>581.41999999999996</v>
      </c>
      <c r="H246" s="102">
        <f t="shared" si="80"/>
        <v>0</v>
      </c>
      <c r="I246" s="162">
        <f t="shared" si="81"/>
        <v>235</v>
      </c>
      <c r="J246" s="124">
        <f t="shared" si="86"/>
        <v>0</v>
      </c>
      <c r="K246" s="125">
        <f t="shared" si="87"/>
        <v>0</v>
      </c>
      <c r="L246" s="125">
        <f t="shared" si="88"/>
        <v>0</v>
      </c>
      <c r="M246" s="125">
        <f t="shared" si="89"/>
        <v>0</v>
      </c>
      <c r="N246" s="269">
        <f t="shared" si="90"/>
        <v>0</v>
      </c>
      <c r="O246" s="125">
        <f t="shared" si="91"/>
        <v>0</v>
      </c>
      <c r="P246" s="118">
        <f t="shared" si="82"/>
        <v>0</v>
      </c>
      <c r="Q246" s="109">
        <f t="shared" si="83"/>
        <v>0</v>
      </c>
      <c r="R246" s="95">
        <f t="shared" si="92"/>
        <v>0</v>
      </c>
      <c r="S246" s="172">
        <f t="shared" si="84"/>
        <v>0</v>
      </c>
      <c r="T246" s="53"/>
      <c r="U246" s="162">
        <f t="shared" si="97"/>
        <v>235</v>
      </c>
      <c r="V246" s="124">
        <f t="shared" si="98"/>
        <v>0</v>
      </c>
      <c r="W246" s="125">
        <f t="shared" si="99"/>
        <v>0</v>
      </c>
      <c r="X246" s="125">
        <f t="shared" si="100"/>
        <v>0</v>
      </c>
      <c r="Y246" s="258">
        <f t="shared" si="79"/>
        <v>0</v>
      </c>
      <c r="Z246" s="269">
        <f t="shared" si="101"/>
        <v>0</v>
      </c>
      <c r="AA246" s="125">
        <f t="shared" si="102"/>
        <v>0</v>
      </c>
      <c r="AB246" s="118">
        <f t="shared" si="93"/>
        <v>0</v>
      </c>
      <c r="AC246" s="109">
        <f t="shared" si="103"/>
        <v>0</v>
      </c>
      <c r="AD246" s="95">
        <f t="shared" si="94"/>
        <v>0</v>
      </c>
      <c r="AE246" s="172">
        <f t="shared" si="85"/>
        <v>0</v>
      </c>
      <c r="AS246" s="53"/>
      <c r="BT246" s="96"/>
      <c r="BU246" s="96"/>
      <c r="BV246" s="96"/>
      <c r="BW246" s="96"/>
    </row>
    <row r="247" spans="1:75" ht="15.6" customHeight="1" x14ac:dyDescent="0.3">
      <c r="A247" s="282">
        <v>236</v>
      </c>
      <c r="B247" s="119" t="str">
        <f t="shared" si="95"/>
        <v/>
      </c>
      <c r="C247" s="120"/>
      <c r="D247" s="82">
        <v>236</v>
      </c>
      <c r="E247" s="121">
        <f t="shared" si="96"/>
        <v>0</v>
      </c>
      <c r="F247" s="1"/>
      <c r="G247" s="4">
        <f t="shared" si="104"/>
        <v>582.41999999999996</v>
      </c>
      <c r="H247" s="102">
        <f t="shared" si="80"/>
        <v>0</v>
      </c>
      <c r="I247" s="162">
        <f t="shared" si="81"/>
        <v>236</v>
      </c>
      <c r="J247" s="124">
        <f t="shared" si="86"/>
        <v>0</v>
      </c>
      <c r="K247" s="125">
        <f t="shared" si="87"/>
        <v>0</v>
      </c>
      <c r="L247" s="125">
        <f t="shared" si="88"/>
        <v>0</v>
      </c>
      <c r="M247" s="125">
        <f t="shared" si="89"/>
        <v>0</v>
      </c>
      <c r="N247" s="269">
        <f t="shared" si="90"/>
        <v>0</v>
      </c>
      <c r="O247" s="125">
        <f t="shared" si="91"/>
        <v>0</v>
      </c>
      <c r="P247" s="118">
        <f t="shared" si="82"/>
        <v>0</v>
      </c>
      <c r="Q247" s="109">
        <f t="shared" si="83"/>
        <v>0</v>
      </c>
      <c r="R247" s="95">
        <f t="shared" si="92"/>
        <v>0</v>
      </c>
      <c r="S247" s="172">
        <f t="shared" si="84"/>
        <v>0</v>
      </c>
      <c r="T247" s="53"/>
      <c r="U247" s="162">
        <f t="shared" si="97"/>
        <v>236</v>
      </c>
      <c r="V247" s="124">
        <f t="shared" si="98"/>
        <v>0</v>
      </c>
      <c r="W247" s="125">
        <f t="shared" si="99"/>
        <v>0</v>
      </c>
      <c r="X247" s="125">
        <f t="shared" si="100"/>
        <v>0</v>
      </c>
      <c r="Y247" s="258">
        <f t="shared" si="79"/>
        <v>0</v>
      </c>
      <c r="Z247" s="269">
        <f t="shared" si="101"/>
        <v>0</v>
      </c>
      <c r="AA247" s="125">
        <f t="shared" si="102"/>
        <v>0</v>
      </c>
      <c r="AB247" s="118">
        <f t="shared" si="93"/>
        <v>0</v>
      </c>
      <c r="AC247" s="109">
        <f t="shared" si="103"/>
        <v>0</v>
      </c>
      <c r="AD247" s="95">
        <f t="shared" si="94"/>
        <v>0</v>
      </c>
      <c r="AE247" s="172">
        <f t="shared" si="85"/>
        <v>0</v>
      </c>
      <c r="AS247" s="53"/>
      <c r="BT247" s="96"/>
      <c r="BU247" s="96"/>
      <c r="BV247" s="96"/>
      <c r="BW247" s="96"/>
    </row>
    <row r="248" spans="1:75" ht="15.6" customHeight="1" x14ac:dyDescent="0.3">
      <c r="A248" s="282">
        <v>237</v>
      </c>
      <c r="B248" s="119" t="str">
        <f t="shared" si="95"/>
        <v/>
      </c>
      <c r="C248" s="120"/>
      <c r="D248" s="82">
        <v>237</v>
      </c>
      <c r="E248" s="121">
        <f t="shared" si="96"/>
        <v>0</v>
      </c>
      <c r="F248" s="1"/>
      <c r="G248" s="4">
        <f t="shared" si="104"/>
        <v>583.41999999999996</v>
      </c>
      <c r="H248" s="102">
        <f t="shared" si="80"/>
        <v>0</v>
      </c>
      <c r="I248" s="162">
        <f t="shared" si="81"/>
        <v>237</v>
      </c>
      <c r="J248" s="124">
        <f t="shared" si="86"/>
        <v>0</v>
      </c>
      <c r="K248" s="125">
        <f t="shared" si="87"/>
        <v>0</v>
      </c>
      <c r="L248" s="125">
        <f t="shared" si="88"/>
        <v>0</v>
      </c>
      <c r="M248" s="125">
        <f t="shared" si="89"/>
        <v>0</v>
      </c>
      <c r="N248" s="269">
        <f t="shared" si="90"/>
        <v>0</v>
      </c>
      <c r="O248" s="125">
        <f t="shared" si="91"/>
        <v>0</v>
      </c>
      <c r="P248" s="118">
        <f t="shared" si="82"/>
        <v>0</v>
      </c>
      <c r="Q248" s="109">
        <f t="shared" si="83"/>
        <v>0</v>
      </c>
      <c r="R248" s="95">
        <f t="shared" si="92"/>
        <v>0</v>
      </c>
      <c r="S248" s="172">
        <f t="shared" si="84"/>
        <v>0</v>
      </c>
      <c r="T248" s="53"/>
      <c r="U248" s="162">
        <f t="shared" si="97"/>
        <v>237</v>
      </c>
      <c r="V248" s="124">
        <f t="shared" si="98"/>
        <v>0</v>
      </c>
      <c r="W248" s="125">
        <f t="shared" si="99"/>
        <v>0</v>
      </c>
      <c r="X248" s="125">
        <f t="shared" si="100"/>
        <v>0</v>
      </c>
      <c r="Y248" s="258">
        <f t="shared" si="79"/>
        <v>0</v>
      </c>
      <c r="Z248" s="269">
        <f t="shared" si="101"/>
        <v>0</v>
      </c>
      <c r="AA248" s="125">
        <f t="shared" si="102"/>
        <v>0</v>
      </c>
      <c r="AB248" s="118">
        <f t="shared" si="93"/>
        <v>0</v>
      </c>
      <c r="AC248" s="109">
        <f t="shared" si="103"/>
        <v>0</v>
      </c>
      <c r="AD248" s="95">
        <f t="shared" si="94"/>
        <v>0</v>
      </c>
      <c r="AE248" s="172">
        <f t="shared" si="85"/>
        <v>0</v>
      </c>
      <c r="AS248" s="53"/>
      <c r="BT248" s="96"/>
      <c r="BU248" s="96"/>
      <c r="BV248" s="96"/>
      <c r="BW248" s="96"/>
    </row>
    <row r="249" spans="1:75" ht="15.6" customHeight="1" x14ac:dyDescent="0.3">
      <c r="A249" s="282">
        <v>238</v>
      </c>
      <c r="B249" s="119" t="str">
        <f t="shared" si="95"/>
        <v/>
      </c>
      <c r="C249" s="120"/>
      <c r="D249" s="82">
        <v>238</v>
      </c>
      <c r="E249" s="121">
        <f t="shared" si="96"/>
        <v>0</v>
      </c>
      <c r="F249" s="1"/>
      <c r="G249" s="4">
        <f t="shared" si="104"/>
        <v>584.41999999999996</v>
      </c>
      <c r="H249" s="102">
        <f t="shared" si="80"/>
        <v>0</v>
      </c>
      <c r="I249" s="162">
        <f t="shared" si="81"/>
        <v>238</v>
      </c>
      <c r="J249" s="124">
        <f t="shared" si="86"/>
        <v>0</v>
      </c>
      <c r="K249" s="125">
        <f t="shared" si="87"/>
        <v>0</v>
      </c>
      <c r="L249" s="125">
        <f t="shared" si="88"/>
        <v>0</v>
      </c>
      <c r="M249" s="125">
        <f t="shared" si="89"/>
        <v>0</v>
      </c>
      <c r="N249" s="269">
        <f t="shared" si="90"/>
        <v>0</v>
      </c>
      <c r="O249" s="125">
        <f t="shared" si="91"/>
        <v>0</v>
      </c>
      <c r="P249" s="118">
        <f t="shared" si="82"/>
        <v>0</v>
      </c>
      <c r="Q249" s="109">
        <f t="shared" si="83"/>
        <v>0</v>
      </c>
      <c r="R249" s="95">
        <f t="shared" si="92"/>
        <v>0</v>
      </c>
      <c r="S249" s="172">
        <f t="shared" si="84"/>
        <v>0</v>
      </c>
      <c r="T249" s="53"/>
      <c r="U249" s="162">
        <f t="shared" si="97"/>
        <v>238</v>
      </c>
      <c r="V249" s="124">
        <f t="shared" si="98"/>
        <v>0</v>
      </c>
      <c r="W249" s="125">
        <f t="shared" si="99"/>
        <v>0</v>
      </c>
      <c r="X249" s="125">
        <f t="shared" si="100"/>
        <v>0</v>
      </c>
      <c r="Y249" s="258">
        <f t="shared" si="79"/>
        <v>0</v>
      </c>
      <c r="Z249" s="269">
        <f t="shared" si="101"/>
        <v>0</v>
      </c>
      <c r="AA249" s="125">
        <f t="shared" si="102"/>
        <v>0</v>
      </c>
      <c r="AB249" s="118">
        <f t="shared" si="93"/>
        <v>0</v>
      </c>
      <c r="AC249" s="109">
        <f t="shared" si="103"/>
        <v>0</v>
      </c>
      <c r="AD249" s="95">
        <f t="shared" si="94"/>
        <v>0</v>
      </c>
      <c r="AE249" s="172">
        <f t="shared" si="85"/>
        <v>0</v>
      </c>
      <c r="AS249" s="53"/>
      <c r="BT249" s="96"/>
      <c r="BU249" s="96"/>
      <c r="BV249" s="96"/>
      <c r="BW249" s="96"/>
    </row>
    <row r="250" spans="1:75" ht="15.6" customHeight="1" x14ac:dyDescent="0.3">
      <c r="A250" s="282">
        <v>239</v>
      </c>
      <c r="B250" s="119" t="str">
        <f t="shared" si="95"/>
        <v/>
      </c>
      <c r="C250" s="120"/>
      <c r="D250" s="82">
        <v>239</v>
      </c>
      <c r="E250" s="121">
        <f t="shared" si="96"/>
        <v>0</v>
      </c>
      <c r="F250" s="1"/>
      <c r="G250" s="4">
        <f t="shared" si="104"/>
        <v>585.41999999999996</v>
      </c>
      <c r="H250" s="102">
        <f t="shared" si="80"/>
        <v>0</v>
      </c>
      <c r="I250" s="162">
        <f t="shared" si="81"/>
        <v>239</v>
      </c>
      <c r="J250" s="124">
        <f t="shared" si="86"/>
        <v>0</v>
      </c>
      <c r="K250" s="125">
        <f t="shared" si="87"/>
        <v>0</v>
      </c>
      <c r="L250" s="125">
        <f t="shared" si="88"/>
        <v>0</v>
      </c>
      <c r="M250" s="125">
        <f t="shared" si="89"/>
        <v>0</v>
      </c>
      <c r="N250" s="269">
        <f t="shared" si="90"/>
        <v>0</v>
      </c>
      <c r="O250" s="125">
        <f t="shared" si="91"/>
        <v>0</v>
      </c>
      <c r="P250" s="118">
        <f t="shared" si="82"/>
        <v>0</v>
      </c>
      <c r="Q250" s="109">
        <f t="shared" si="83"/>
        <v>0</v>
      </c>
      <c r="R250" s="95">
        <f t="shared" si="92"/>
        <v>0</v>
      </c>
      <c r="S250" s="172">
        <f t="shared" si="84"/>
        <v>0</v>
      </c>
      <c r="T250" s="53"/>
      <c r="U250" s="162">
        <f t="shared" si="97"/>
        <v>239</v>
      </c>
      <c r="V250" s="124">
        <f t="shared" si="98"/>
        <v>0</v>
      </c>
      <c r="W250" s="125">
        <f t="shared" si="99"/>
        <v>0</v>
      </c>
      <c r="X250" s="125">
        <f t="shared" si="100"/>
        <v>0</v>
      </c>
      <c r="Y250" s="258">
        <f t="shared" si="79"/>
        <v>0</v>
      </c>
      <c r="Z250" s="269">
        <f t="shared" si="101"/>
        <v>0</v>
      </c>
      <c r="AA250" s="125">
        <f t="shared" si="102"/>
        <v>0</v>
      </c>
      <c r="AB250" s="118">
        <f t="shared" si="93"/>
        <v>0</v>
      </c>
      <c r="AC250" s="109">
        <f t="shared" si="103"/>
        <v>0</v>
      </c>
      <c r="AD250" s="95">
        <f t="shared" si="94"/>
        <v>0</v>
      </c>
      <c r="AE250" s="172">
        <f t="shared" si="85"/>
        <v>0</v>
      </c>
      <c r="AS250" s="53"/>
      <c r="BT250" s="96"/>
      <c r="BU250" s="96"/>
      <c r="BV250" s="96"/>
      <c r="BW250" s="96"/>
    </row>
    <row r="251" spans="1:75" ht="15.6" customHeight="1" x14ac:dyDescent="0.3">
      <c r="A251" s="282">
        <v>240</v>
      </c>
      <c r="B251" s="119" t="str">
        <f t="shared" si="95"/>
        <v/>
      </c>
      <c r="C251" s="120"/>
      <c r="D251" s="82">
        <v>240</v>
      </c>
      <c r="E251" s="121">
        <f t="shared" si="96"/>
        <v>0</v>
      </c>
      <c r="F251" s="1"/>
      <c r="G251" s="4">
        <f t="shared" si="104"/>
        <v>586.41999999999996</v>
      </c>
      <c r="H251" s="102">
        <f t="shared" si="80"/>
        <v>0</v>
      </c>
      <c r="I251" s="162">
        <f t="shared" si="81"/>
        <v>240</v>
      </c>
      <c r="J251" s="124">
        <f t="shared" si="86"/>
        <v>0</v>
      </c>
      <c r="K251" s="125">
        <f t="shared" si="87"/>
        <v>0</v>
      </c>
      <c r="L251" s="125">
        <f t="shared" si="88"/>
        <v>0</v>
      </c>
      <c r="M251" s="125">
        <f t="shared" si="89"/>
        <v>0</v>
      </c>
      <c r="N251" s="269">
        <f t="shared" si="90"/>
        <v>0</v>
      </c>
      <c r="O251" s="125">
        <f t="shared" si="91"/>
        <v>0</v>
      </c>
      <c r="P251" s="118">
        <f t="shared" si="82"/>
        <v>0</v>
      </c>
      <c r="Q251" s="109">
        <f t="shared" si="83"/>
        <v>0</v>
      </c>
      <c r="R251" s="95">
        <f t="shared" si="92"/>
        <v>0</v>
      </c>
      <c r="S251" s="172">
        <f t="shared" si="84"/>
        <v>0</v>
      </c>
      <c r="T251" s="53"/>
      <c r="U251" s="162">
        <f t="shared" si="97"/>
        <v>240</v>
      </c>
      <c r="V251" s="124">
        <f t="shared" si="98"/>
        <v>0</v>
      </c>
      <c r="W251" s="125">
        <f t="shared" si="99"/>
        <v>0</v>
      </c>
      <c r="X251" s="125">
        <f t="shared" si="100"/>
        <v>0</v>
      </c>
      <c r="Y251" s="258">
        <f t="shared" si="79"/>
        <v>0</v>
      </c>
      <c r="Z251" s="269">
        <f t="shared" si="101"/>
        <v>0</v>
      </c>
      <c r="AA251" s="125">
        <f t="shared" si="102"/>
        <v>0</v>
      </c>
      <c r="AB251" s="118">
        <f t="shared" si="93"/>
        <v>0</v>
      </c>
      <c r="AC251" s="109">
        <f t="shared" si="103"/>
        <v>0</v>
      </c>
      <c r="AD251" s="95">
        <f t="shared" si="94"/>
        <v>0</v>
      </c>
      <c r="AE251" s="172">
        <f t="shared" si="85"/>
        <v>0</v>
      </c>
      <c r="AS251" s="53"/>
      <c r="BT251" s="96"/>
      <c r="BU251" s="96"/>
      <c r="BV251" s="96"/>
      <c r="BW251" s="96"/>
    </row>
    <row r="252" spans="1:75" ht="15.6" customHeight="1" x14ac:dyDescent="0.3">
      <c r="A252" s="282">
        <v>241</v>
      </c>
      <c r="B252" s="119" t="str">
        <f t="shared" si="95"/>
        <v/>
      </c>
      <c r="C252" s="120"/>
      <c r="D252" s="82">
        <v>241</v>
      </c>
      <c r="E252" s="121">
        <f t="shared" si="96"/>
        <v>0</v>
      </c>
      <c r="F252" s="1"/>
      <c r="G252" s="4">
        <f t="shared" si="104"/>
        <v>587.41999999999996</v>
      </c>
      <c r="H252" s="102">
        <f t="shared" si="80"/>
        <v>0</v>
      </c>
      <c r="I252" s="162">
        <f t="shared" si="81"/>
        <v>241</v>
      </c>
      <c r="J252" s="124">
        <f t="shared" si="86"/>
        <v>0</v>
      </c>
      <c r="K252" s="125">
        <f t="shared" si="87"/>
        <v>0</v>
      </c>
      <c r="L252" s="125">
        <f t="shared" si="88"/>
        <v>0</v>
      </c>
      <c r="M252" s="125">
        <f t="shared" si="89"/>
        <v>0</v>
      </c>
      <c r="N252" s="269">
        <f t="shared" si="90"/>
        <v>0</v>
      </c>
      <c r="O252" s="125">
        <f t="shared" si="91"/>
        <v>0</v>
      </c>
      <c r="P252" s="118">
        <f t="shared" si="82"/>
        <v>0</v>
      </c>
      <c r="Q252" s="109">
        <f t="shared" si="83"/>
        <v>0</v>
      </c>
      <c r="R252" s="95">
        <f t="shared" si="92"/>
        <v>0</v>
      </c>
      <c r="S252" s="172">
        <f t="shared" si="84"/>
        <v>0</v>
      </c>
      <c r="T252" s="53"/>
      <c r="U252" s="162">
        <f t="shared" si="97"/>
        <v>241</v>
      </c>
      <c r="V252" s="124">
        <f t="shared" si="98"/>
        <v>0</v>
      </c>
      <c r="W252" s="125">
        <f t="shared" si="99"/>
        <v>0</v>
      </c>
      <c r="X252" s="125">
        <f t="shared" si="100"/>
        <v>0</v>
      </c>
      <c r="Y252" s="258">
        <f t="shared" si="79"/>
        <v>0</v>
      </c>
      <c r="Z252" s="269">
        <f t="shared" si="101"/>
        <v>0</v>
      </c>
      <c r="AA252" s="125">
        <f t="shared" si="102"/>
        <v>0</v>
      </c>
      <c r="AB252" s="118">
        <f t="shared" si="93"/>
        <v>0</v>
      </c>
      <c r="AC252" s="109">
        <f t="shared" si="103"/>
        <v>0</v>
      </c>
      <c r="AD252" s="95">
        <f t="shared" si="94"/>
        <v>0</v>
      </c>
      <c r="AE252" s="172">
        <f t="shared" si="85"/>
        <v>0</v>
      </c>
      <c r="AS252" s="53"/>
      <c r="BT252" s="96"/>
      <c r="BU252" s="96"/>
      <c r="BV252" s="96"/>
      <c r="BW252" s="96"/>
    </row>
    <row r="253" spans="1:75" ht="15.6" customHeight="1" x14ac:dyDescent="0.3">
      <c r="A253" s="282">
        <v>242</v>
      </c>
      <c r="B253" s="119" t="str">
        <f t="shared" si="95"/>
        <v/>
      </c>
      <c r="C253" s="120"/>
      <c r="D253" s="82">
        <v>242</v>
      </c>
      <c r="E253" s="121">
        <f t="shared" si="96"/>
        <v>0</v>
      </c>
      <c r="F253" s="1"/>
      <c r="G253" s="4">
        <f t="shared" si="104"/>
        <v>588.41999999999996</v>
      </c>
      <c r="H253" s="102">
        <f t="shared" si="80"/>
        <v>0</v>
      </c>
      <c r="I253" s="162">
        <f t="shared" si="81"/>
        <v>242</v>
      </c>
      <c r="J253" s="124">
        <f t="shared" si="86"/>
        <v>0</v>
      </c>
      <c r="K253" s="125">
        <f t="shared" si="87"/>
        <v>0</v>
      </c>
      <c r="L253" s="125">
        <f t="shared" si="88"/>
        <v>0</v>
      </c>
      <c r="M253" s="125">
        <f t="shared" si="89"/>
        <v>0</v>
      </c>
      <c r="N253" s="269">
        <f t="shared" si="90"/>
        <v>0</v>
      </c>
      <c r="O253" s="125">
        <f t="shared" si="91"/>
        <v>0</v>
      </c>
      <c r="P253" s="118">
        <f t="shared" si="82"/>
        <v>0</v>
      </c>
      <c r="Q253" s="109">
        <f t="shared" si="83"/>
        <v>0</v>
      </c>
      <c r="R253" s="95">
        <f t="shared" si="92"/>
        <v>0</v>
      </c>
      <c r="S253" s="172">
        <f t="shared" si="84"/>
        <v>0</v>
      </c>
      <c r="T253" s="53"/>
      <c r="U253" s="162">
        <f t="shared" si="97"/>
        <v>242</v>
      </c>
      <c r="V253" s="124">
        <f t="shared" si="98"/>
        <v>0</v>
      </c>
      <c r="W253" s="125">
        <f t="shared" si="99"/>
        <v>0</v>
      </c>
      <c r="X253" s="125">
        <f t="shared" si="100"/>
        <v>0</v>
      </c>
      <c r="Y253" s="258">
        <f t="shared" si="79"/>
        <v>0</v>
      </c>
      <c r="Z253" s="269">
        <f t="shared" si="101"/>
        <v>0</v>
      </c>
      <c r="AA253" s="125">
        <f t="shared" si="102"/>
        <v>0</v>
      </c>
      <c r="AB253" s="118">
        <f t="shared" si="93"/>
        <v>0</v>
      </c>
      <c r="AC253" s="109">
        <f t="shared" si="103"/>
        <v>0</v>
      </c>
      <c r="AD253" s="95">
        <f t="shared" si="94"/>
        <v>0</v>
      </c>
      <c r="AE253" s="172">
        <f t="shared" si="85"/>
        <v>0</v>
      </c>
      <c r="AS253" s="53"/>
      <c r="BT253" s="96"/>
      <c r="BU253" s="96"/>
      <c r="BV253" s="96"/>
      <c r="BW253" s="96"/>
    </row>
    <row r="254" spans="1:75" ht="15.6" customHeight="1" x14ac:dyDescent="0.3">
      <c r="A254" s="282">
        <v>243</v>
      </c>
      <c r="B254" s="119" t="str">
        <f t="shared" si="95"/>
        <v/>
      </c>
      <c r="C254" s="120"/>
      <c r="D254" s="82">
        <v>243</v>
      </c>
      <c r="E254" s="121">
        <f t="shared" si="96"/>
        <v>0</v>
      </c>
      <c r="F254" s="1"/>
      <c r="G254" s="4">
        <f t="shared" si="104"/>
        <v>589.41999999999996</v>
      </c>
      <c r="H254" s="102">
        <f t="shared" si="80"/>
        <v>0</v>
      </c>
      <c r="I254" s="162">
        <f t="shared" si="81"/>
        <v>243</v>
      </c>
      <c r="J254" s="124">
        <f t="shared" si="86"/>
        <v>0</v>
      </c>
      <c r="K254" s="125">
        <f t="shared" si="87"/>
        <v>0</v>
      </c>
      <c r="L254" s="125">
        <f t="shared" si="88"/>
        <v>0</v>
      </c>
      <c r="M254" s="125">
        <f t="shared" si="89"/>
        <v>0</v>
      </c>
      <c r="N254" s="269">
        <f t="shared" si="90"/>
        <v>0</v>
      </c>
      <c r="O254" s="125">
        <f t="shared" si="91"/>
        <v>0</v>
      </c>
      <c r="P254" s="118">
        <f t="shared" si="82"/>
        <v>0</v>
      </c>
      <c r="Q254" s="109">
        <f t="shared" si="83"/>
        <v>0</v>
      </c>
      <c r="R254" s="95">
        <f t="shared" si="92"/>
        <v>0</v>
      </c>
      <c r="S254" s="172">
        <f t="shared" si="84"/>
        <v>0</v>
      </c>
      <c r="T254" s="53"/>
      <c r="U254" s="162">
        <f t="shared" si="97"/>
        <v>243</v>
      </c>
      <c r="V254" s="124">
        <f t="shared" si="98"/>
        <v>0</v>
      </c>
      <c r="W254" s="125">
        <f t="shared" si="99"/>
        <v>0</v>
      </c>
      <c r="X254" s="125">
        <f t="shared" si="100"/>
        <v>0</v>
      </c>
      <c r="Y254" s="258">
        <f t="shared" si="79"/>
        <v>0</v>
      </c>
      <c r="Z254" s="269">
        <f t="shared" si="101"/>
        <v>0</v>
      </c>
      <c r="AA254" s="125">
        <f t="shared" si="102"/>
        <v>0</v>
      </c>
      <c r="AB254" s="118">
        <f t="shared" si="93"/>
        <v>0</v>
      </c>
      <c r="AC254" s="109">
        <f t="shared" si="103"/>
        <v>0</v>
      </c>
      <c r="AD254" s="95">
        <f t="shared" si="94"/>
        <v>0</v>
      </c>
      <c r="AE254" s="172">
        <f t="shared" si="85"/>
        <v>0</v>
      </c>
      <c r="AS254" s="53"/>
      <c r="BT254" s="96"/>
      <c r="BU254" s="96"/>
      <c r="BV254" s="96"/>
      <c r="BW254" s="96"/>
    </row>
    <row r="255" spans="1:75" ht="15.6" customHeight="1" x14ac:dyDescent="0.3">
      <c r="A255" s="282">
        <v>244</v>
      </c>
      <c r="B255" s="119" t="str">
        <f t="shared" si="95"/>
        <v/>
      </c>
      <c r="C255" s="120"/>
      <c r="D255" s="82">
        <v>244</v>
      </c>
      <c r="E255" s="121">
        <f t="shared" si="96"/>
        <v>0</v>
      </c>
      <c r="F255" s="1"/>
      <c r="G255" s="4">
        <f t="shared" si="104"/>
        <v>590.41999999999996</v>
      </c>
      <c r="H255" s="102">
        <f t="shared" si="80"/>
        <v>0</v>
      </c>
      <c r="I255" s="162">
        <f t="shared" si="81"/>
        <v>244</v>
      </c>
      <c r="J255" s="124">
        <f t="shared" si="86"/>
        <v>0</v>
      </c>
      <c r="K255" s="125">
        <f t="shared" si="87"/>
        <v>0</v>
      </c>
      <c r="L255" s="125">
        <f t="shared" si="88"/>
        <v>0</v>
      </c>
      <c r="M255" s="125">
        <f t="shared" si="89"/>
        <v>0</v>
      </c>
      <c r="N255" s="269">
        <f t="shared" si="90"/>
        <v>0</v>
      </c>
      <c r="O255" s="125">
        <f t="shared" si="91"/>
        <v>0</v>
      </c>
      <c r="P255" s="118">
        <f t="shared" si="82"/>
        <v>0</v>
      </c>
      <c r="Q255" s="109">
        <f t="shared" si="83"/>
        <v>0</v>
      </c>
      <c r="R255" s="95">
        <f t="shared" si="92"/>
        <v>0</v>
      </c>
      <c r="S255" s="172">
        <f t="shared" si="84"/>
        <v>0</v>
      </c>
      <c r="T255" s="53"/>
      <c r="U255" s="162">
        <f t="shared" si="97"/>
        <v>244</v>
      </c>
      <c r="V255" s="124">
        <f t="shared" si="98"/>
        <v>0</v>
      </c>
      <c r="W255" s="125">
        <f t="shared" si="99"/>
        <v>0</v>
      </c>
      <c r="X255" s="125">
        <f t="shared" si="100"/>
        <v>0</v>
      </c>
      <c r="Y255" s="258">
        <f t="shared" si="79"/>
        <v>0</v>
      </c>
      <c r="Z255" s="269">
        <f t="shared" si="101"/>
        <v>0</v>
      </c>
      <c r="AA255" s="125">
        <f t="shared" si="102"/>
        <v>0</v>
      </c>
      <c r="AB255" s="118">
        <f t="shared" si="93"/>
        <v>0</v>
      </c>
      <c r="AC255" s="109">
        <f t="shared" si="103"/>
        <v>0</v>
      </c>
      <c r="AD255" s="95">
        <f t="shared" si="94"/>
        <v>0</v>
      </c>
      <c r="AE255" s="172">
        <f t="shared" si="85"/>
        <v>0</v>
      </c>
      <c r="AS255" s="53"/>
      <c r="BT255" s="96"/>
      <c r="BU255" s="96"/>
      <c r="BV255" s="96"/>
      <c r="BW255" s="96"/>
    </row>
    <row r="256" spans="1:75" ht="15.6" customHeight="1" x14ac:dyDescent="0.3">
      <c r="A256" s="282">
        <v>245</v>
      </c>
      <c r="B256" s="119" t="str">
        <f t="shared" si="95"/>
        <v/>
      </c>
      <c r="C256" s="120"/>
      <c r="D256" s="82">
        <v>245</v>
      </c>
      <c r="E256" s="121">
        <f t="shared" si="96"/>
        <v>0</v>
      </c>
      <c r="F256" s="1"/>
      <c r="G256" s="4">
        <f t="shared" si="104"/>
        <v>591.41999999999996</v>
      </c>
      <c r="H256" s="102">
        <f t="shared" si="80"/>
        <v>0</v>
      </c>
      <c r="I256" s="162">
        <f t="shared" si="81"/>
        <v>245</v>
      </c>
      <c r="J256" s="124">
        <f t="shared" si="86"/>
        <v>0</v>
      </c>
      <c r="K256" s="125">
        <f t="shared" si="87"/>
        <v>0</v>
      </c>
      <c r="L256" s="125">
        <f t="shared" si="88"/>
        <v>0</v>
      </c>
      <c r="M256" s="125">
        <f t="shared" si="89"/>
        <v>0</v>
      </c>
      <c r="N256" s="269">
        <f t="shared" si="90"/>
        <v>0</v>
      </c>
      <c r="O256" s="125">
        <f t="shared" si="91"/>
        <v>0</v>
      </c>
      <c r="P256" s="118">
        <f t="shared" si="82"/>
        <v>0</v>
      </c>
      <c r="Q256" s="109">
        <f t="shared" si="83"/>
        <v>0</v>
      </c>
      <c r="R256" s="95">
        <f t="shared" si="92"/>
        <v>0</v>
      </c>
      <c r="S256" s="172">
        <f t="shared" si="84"/>
        <v>0</v>
      </c>
      <c r="T256" s="53"/>
      <c r="U256" s="162">
        <f t="shared" si="97"/>
        <v>245</v>
      </c>
      <c r="V256" s="124">
        <f t="shared" si="98"/>
        <v>0</v>
      </c>
      <c r="W256" s="125">
        <f t="shared" si="99"/>
        <v>0</v>
      </c>
      <c r="X256" s="125">
        <f t="shared" si="100"/>
        <v>0</v>
      </c>
      <c r="Y256" s="258">
        <f t="shared" si="79"/>
        <v>0</v>
      </c>
      <c r="Z256" s="269">
        <f t="shared" si="101"/>
        <v>0</v>
      </c>
      <c r="AA256" s="125">
        <f t="shared" si="102"/>
        <v>0</v>
      </c>
      <c r="AB256" s="118">
        <f t="shared" si="93"/>
        <v>0</v>
      </c>
      <c r="AC256" s="109">
        <f t="shared" si="103"/>
        <v>0</v>
      </c>
      <c r="AD256" s="95">
        <f t="shared" si="94"/>
        <v>0</v>
      </c>
      <c r="AE256" s="172">
        <f t="shared" si="85"/>
        <v>0</v>
      </c>
      <c r="AS256" s="53"/>
      <c r="BT256" s="96"/>
      <c r="BU256" s="96"/>
      <c r="BV256" s="96"/>
      <c r="BW256" s="96"/>
    </row>
    <row r="257" spans="1:75" ht="15.6" customHeight="1" x14ac:dyDescent="0.3">
      <c r="A257" s="282">
        <v>246</v>
      </c>
      <c r="B257" s="119" t="str">
        <f t="shared" si="95"/>
        <v/>
      </c>
      <c r="C257" s="120"/>
      <c r="D257" s="82">
        <v>246</v>
      </c>
      <c r="E257" s="121">
        <f t="shared" si="96"/>
        <v>0</v>
      </c>
      <c r="F257" s="1"/>
      <c r="G257" s="4">
        <f t="shared" si="104"/>
        <v>592.41999999999996</v>
      </c>
      <c r="H257" s="102">
        <f t="shared" si="80"/>
        <v>0</v>
      </c>
      <c r="I257" s="162">
        <f t="shared" si="81"/>
        <v>246</v>
      </c>
      <c r="J257" s="124">
        <f t="shared" si="86"/>
        <v>0</v>
      </c>
      <c r="K257" s="125">
        <f t="shared" si="87"/>
        <v>0</v>
      </c>
      <c r="L257" s="125">
        <f t="shared" si="88"/>
        <v>0</v>
      </c>
      <c r="M257" s="125">
        <f t="shared" si="89"/>
        <v>0</v>
      </c>
      <c r="N257" s="269">
        <f t="shared" si="90"/>
        <v>0</v>
      </c>
      <c r="O257" s="125">
        <f t="shared" si="91"/>
        <v>0</v>
      </c>
      <c r="P257" s="118">
        <f t="shared" si="82"/>
        <v>0</v>
      </c>
      <c r="Q257" s="109">
        <f t="shared" si="83"/>
        <v>0</v>
      </c>
      <c r="R257" s="95">
        <f t="shared" si="92"/>
        <v>0</v>
      </c>
      <c r="S257" s="172">
        <f t="shared" si="84"/>
        <v>0</v>
      </c>
      <c r="T257" s="53"/>
      <c r="U257" s="162">
        <f t="shared" si="97"/>
        <v>246</v>
      </c>
      <c r="V257" s="124">
        <f t="shared" si="98"/>
        <v>0</v>
      </c>
      <c r="W257" s="125">
        <f t="shared" si="99"/>
        <v>0</v>
      </c>
      <c r="X257" s="125">
        <f t="shared" si="100"/>
        <v>0</v>
      </c>
      <c r="Y257" s="258">
        <f t="shared" ref="Y257:Y320" si="105">IF(R257=0,0,IF($B$4="Apériodiques",M257,ROUND((AA256*$F$4/12*P627)+(AA256*$F$4/C627*Q627),2)))</f>
        <v>0</v>
      </c>
      <c r="Z257" s="269">
        <f t="shared" si="101"/>
        <v>0</v>
      </c>
      <c r="AA257" s="125">
        <f t="shared" si="102"/>
        <v>0</v>
      </c>
      <c r="AB257" s="118">
        <f t="shared" si="93"/>
        <v>0</v>
      </c>
      <c r="AC257" s="109">
        <f t="shared" si="103"/>
        <v>0</v>
      </c>
      <c r="AD257" s="95">
        <f t="shared" si="94"/>
        <v>0</v>
      </c>
      <c r="AE257" s="172">
        <f t="shared" si="85"/>
        <v>0</v>
      </c>
      <c r="AS257" s="53"/>
      <c r="BT257" s="96"/>
      <c r="BU257" s="96"/>
      <c r="BV257" s="96"/>
      <c r="BW257" s="96"/>
    </row>
    <row r="258" spans="1:75" ht="15.6" customHeight="1" x14ac:dyDescent="0.3">
      <c r="A258" s="282">
        <v>247</v>
      </c>
      <c r="B258" s="119" t="str">
        <f t="shared" si="95"/>
        <v/>
      </c>
      <c r="C258" s="120"/>
      <c r="D258" s="82">
        <v>247</v>
      </c>
      <c r="E258" s="121">
        <f t="shared" si="96"/>
        <v>0</v>
      </c>
      <c r="F258" s="1"/>
      <c r="G258" s="4">
        <f t="shared" si="104"/>
        <v>593.41999999999996</v>
      </c>
      <c r="H258" s="102">
        <f t="shared" si="80"/>
        <v>0</v>
      </c>
      <c r="I258" s="162">
        <f t="shared" si="81"/>
        <v>247</v>
      </c>
      <c r="J258" s="124">
        <f t="shared" si="86"/>
        <v>0</v>
      </c>
      <c r="K258" s="125">
        <f t="shared" si="87"/>
        <v>0</v>
      </c>
      <c r="L258" s="125">
        <f t="shared" si="88"/>
        <v>0</v>
      </c>
      <c r="M258" s="125">
        <f t="shared" si="89"/>
        <v>0</v>
      </c>
      <c r="N258" s="269">
        <f t="shared" si="90"/>
        <v>0</v>
      </c>
      <c r="O258" s="125">
        <f t="shared" si="91"/>
        <v>0</v>
      </c>
      <c r="P258" s="118">
        <f t="shared" si="82"/>
        <v>0</v>
      </c>
      <c r="Q258" s="109">
        <f t="shared" si="83"/>
        <v>0</v>
      </c>
      <c r="R258" s="95">
        <f t="shared" si="92"/>
        <v>0</v>
      </c>
      <c r="S258" s="172">
        <f t="shared" si="84"/>
        <v>0</v>
      </c>
      <c r="T258" s="53"/>
      <c r="U258" s="162">
        <f t="shared" si="97"/>
        <v>247</v>
      </c>
      <c r="V258" s="124">
        <f t="shared" si="98"/>
        <v>0</v>
      </c>
      <c r="W258" s="125">
        <f t="shared" si="99"/>
        <v>0</v>
      </c>
      <c r="X258" s="125">
        <f t="shared" si="100"/>
        <v>0</v>
      </c>
      <c r="Y258" s="258">
        <f t="shared" si="105"/>
        <v>0</v>
      </c>
      <c r="Z258" s="269">
        <f t="shared" si="101"/>
        <v>0</v>
      </c>
      <c r="AA258" s="125">
        <f t="shared" si="102"/>
        <v>0</v>
      </c>
      <c r="AB258" s="118">
        <f t="shared" si="93"/>
        <v>0</v>
      </c>
      <c r="AC258" s="109">
        <f t="shared" si="103"/>
        <v>0</v>
      </c>
      <c r="AD258" s="95">
        <f t="shared" si="94"/>
        <v>0</v>
      </c>
      <c r="AE258" s="172">
        <f t="shared" si="85"/>
        <v>0</v>
      </c>
      <c r="AS258" s="53"/>
      <c r="BT258" s="96"/>
      <c r="BU258" s="96"/>
      <c r="BV258" s="96"/>
      <c r="BW258" s="96"/>
    </row>
    <row r="259" spans="1:75" ht="15.6" customHeight="1" x14ac:dyDescent="0.3">
      <c r="A259" s="282">
        <v>248</v>
      </c>
      <c r="B259" s="119" t="str">
        <f t="shared" si="95"/>
        <v/>
      </c>
      <c r="C259" s="120"/>
      <c r="D259" s="82">
        <v>248</v>
      </c>
      <c r="E259" s="121">
        <f t="shared" si="96"/>
        <v>0</v>
      </c>
      <c r="F259" s="1"/>
      <c r="G259" s="4">
        <f t="shared" si="104"/>
        <v>594.41999999999996</v>
      </c>
      <c r="H259" s="102">
        <f t="shared" si="80"/>
        <v>0</v>
      </c>
      <c r="I259" s="162">
        <f t="shared" si="81"/>
        <v>248</v>
      </c>
      <c r="J259" s="124">
        <f t="shared" si="86"/>
        <v>0</v>
      </c>
      <c r="K259" s="125">
        <f t="shared" si="87"/>
        <v>0</v>
      </c>
      <c r="L259" s="125">
        <f t="shared" si="88"/>
        <v>0</v>
      </c>
      <c r="M259" s="125">
        <f t="shared" si="89"/>
        <v>0</v>
      </c>
      <c r="N259" s="269">
        <f t="shared" si="90"/>
        <v>0</v>
      </c>
      <c r="O259" s="125">
        <f t="shared" si="91"/>
        <v>0</v>
      </c>
      <c r="P259" s="118">
        <f t="shared" si="82"/>
        <v>0</v>
      </c>
      <c r="Q259" s="109">
        <f t="shared" si="83"/>
        <v>0</v>
      </c>
      <c r="R259" s="95">
        <f t="shared" si="92"/>
        <v>0</v>
      </c>
      <c r="S259" s="172">
        <f t="shared" si="84"/>
        <v>0</v>
      </c>
      <c r="T259" s="53"/>
      <c r="U259" s="162">
        <f t="shared" si="97"/>
        <v>248</v>
      </c>
      <c r="V259" s="124">
        <f t="shared" si="98"/>
        <v>0</v>
      </c>
      <c r="W259" s="125">
        <f t="shared" si="99"/>
        <v>0</v>
      </c>
      <c r="X259" s="125">
        <f t="shared" si="100"/>
        <v>0</v>
      </c>
      <c r="Y259" s="258">
        <f t="shared" si="105"/>
        <v>0</v>
      </c>
      <c r="Z259" s="269">
        <f t="shared" si="101"/>
        <v>0</v>
      </c>
      <c r="AA259" s="125">
        <f t="shared" si="102"/>
        <v>0</v>
      </c>
      <c r="AB259" s="118">
        <f t="shared" si="93"/>
        <v>0</v>
      </c>
      <c r="AC259" s="109">
        <f t="shared" si="103"/>
        <v>0</v>
      </c>
      <c r="AD259" s="95">
        <f t="shared" si="94"/>
        <v>0</v>
      </c>
      <c r="AE259" s="172">
        <f t="shared" si="85"/>
        <v>0</v>
      </c>
      <c r="AS259" s="53"/>
      <c r="BT259" s="96"/>
      <c r="BU259" s="96"/>
      <c r="BV259" s="96"/>
      <c r="BW259" s="96"/>
    </row>
    <row r="260" spans="1:75" ht="15.6" customHeight="1" x14ac:dyDescent="0.3">
      <c r="A260" s="282">
        <v>249</v>
      </c>
      <c r="B260" s="119" t="str">
        <f t="shared" si="95"/>
        <v/>
      </c>
      <c r="C260" s="120"/>
      <c r="D260" s="82">
        <v>249</v>
      </c>
      <c r="E260" s="121">
        <f t="shared" si="96"/>
        <v>0</v>
      </c>
      <c r="F260" s="1"/>
      <c r="G260" s="4">
        <f t="shared" si="104"/>
        <v>595.41999999999996</v>
      </c>
      <c r="H260" s="102">
        <f t="shared" si="80"/>
        <v>0</v>
      </c>
      <c r="I260" s="162">
        <f t="shared" si="81"/>
        <v>249</v>
      </c>
      <c r="J260" s="124">
        <f t="shared" si="86"/>
        <v>0</v>
      </c>
      <c r="K260" s="125">
        <f t="shared" si="87"/>
        <v>0</v>
      </c>
      <c r="L260" s="125">
        <f t="shared" si="88"/>
        <v>0</v>
      </c>
      <c r="M260" s="125">
        <f t="shared" si="89"/>
        <v>0</v>
      </c>
      <c r="N260" s="269">
        <f t="shared" si="90"/>
        <v>0</v>
      </c>
      <c r="O260" s="125">
        <f t="shared" si="91"/>
        <v>0</v>
      </c>
      <c r="P260" s="118">
        <f t="shared" si="82"/>
        <v>0</v>
      </c>
      <c r="Q260" s="109">
        <f t="shared" si="83"/>
        <v>0</v>
      </c>
      <c r="R260" s="95">
        <f t="shared" si="92"/>
        <v>0</v>
      </c>
      <c r="S260" s="172">
        <f t="shared" si="84"/>
        <v>0</v>
      </c>
      <c r="T260" s="53"/>
      <c r="U260" s="162">
        <f t="shared" si="97"/>
        <v>249</v>
      </c>
      <c r="V260" s="124">
        <f t="shared" si="98"/>
        <v>0</v>
      </c>
      <c r="W260" s="125">
        <f t="shared" si="99"/>
        <v>0</v>
      </c>
      <c r="X260" s="125">
        <f t="shared" si="100"/>
        <v>0</v>
      </c>
      <c r="Y260" s="258">
        <f t="shared" si="105"/>
        <v>0</v>
      </c>
      <c r="Z260" s="269">
        <f t="shared" si="101"/>
        <v>0</v>
      </c>
      <c r="AA260" s="125">
        <f t="shared" si="102"/>
        <v>0</v>
      </c>
      <c r="AB260" s="118">
        <f t="shared" si="93"/>
        <v>0</v>
      </c>
      <c r="AC260" s="109">
        <f t="shared" si="103"/>
        <v>0</v>
      </c>
      <c r="AD260" s="95">
        <f t="shared" si="94"/>
        <v>0</v>
      </c>
      <c r="AE260" s="172">
        <f t="shared" si="85"/>
        <v>0</v>
      </c>
      <c r="AS260" s="53"/>
      <c r="BT260" s="96"/>
      <c r="BU260" s="96"/>
      <c r="BV260" s="96"/>
      <c r="BW260" s="96"/>
    </row>
    <row r="261" spans="1:75" ht="15.6" customHeight="1" x14ac:dyDescent="0.3">
      <c r="A261" s="282">
        <v>250</v>
      </c>
      <c r="B261" s="119" t="str">
        <f t="shared" si="95"/>
        <v/>
      </c>
      <c r="C261" s="120"/>
      <c r="D261" s="82">
        <v>250</v>
      </c>
      <c r="E261" s="121">
        <f t="shared" si="96"/>
        <v>0</v>
      </c>
      <c r="F261" s="1"/>
      <c r="G261" s="4">
        <f t="shared" si="104"/>
        <v>596.41999999999996</v>
      </c>
      <c r="H261" s="102">
        <f t="shared" si="80"/>
        <v>0</v>
      </c>
      <c r="I261" s="162">
        <f t="shared" si="81"/>
        <v>250</v>
      </c>
      <c r="J261" s="124">
        <f t="shared" si="86"/>
        <v>0</v>
      </c>
      <c r="K261" s="125">
        <f t="shared" si="87"/>
        <v>0</v>
      </c>
      <c r="L261" s="125">
        <f t="shared" si="88"/>
        <v>0</v>
      </c>
      <c r="M261" s="125">
        <f t="shared" si="89"/>
        <v>0</v>
      </c>
      <c r="N261" s="269">
        <f t="shared" si="90"/>
        <v>0</v>
      </c>
      <c r="O261" s="125">
        <f t="shared" si="91"/>
        <v>0</v>
      </c>
      <c r="P261" s="118">
        <f t="shared" si="82"/>
        <v>0</v>
      </c>
      <c r="Q261" s="109">
        <f t="shared" si="83"/>
        <v>0</v>
      </c>
      <c r="R261" s="95">
        <f t="shared" si="92"/>
        <v>0</v>
      </c>
      <c r="S261" s="172">
        <f t="shared" si="84"/>
        <v>0</v>
      </c>
      <c r="T261" s="53"/>
      <c r="U261" s="162">
        <f t="shared" si="97"/>
        <v>250</v>
      </c>
      <c r="V261" s="124">
        <f t="shared" si="98"/>
        <v>0</v>
      </c>
      <c r="W261" s="125">
        <f t="shared" si="99"/>
        <v>0</v>
      </c>
      <c r="X261" s="125">
        <f t="shared" si="100"/>
        <v>0</v>
      </c>
      <c r="Y261" s="258">
        <f t="shared" si="105"/>
        <v>0</v>
      </c>
      <c r="Z261" s="269">
        <f t="shared" si="101"/>
        <v>0</v>
      </c>
      <c r="AA261" s="125">
        <f t="shared" si="102"/>
        <v>0</v>
      </c>
      <c r="AB261" s="118">
        <f t="shared" si="93"/>
        <v>0</v>
      </c>
      <c r="AC261" s="109">
        <f t="shared" si="103"/>
        <v>0</v>
      </c>
      <c r="AD261" s="95">
        <f t="shared" si="94"/>
        <v>0</v>
      </c>
      <c r="AE261" s="172">
        <f t="shared" si="85"/>
        <v>0</v>
      </c>
      <c r="AS261" s="53"/>
      <c r="BT261" s="96"/>
      <c r="BU261" s="96"/>
      <c r="BV261" s="96"/>
      <c r="BW261" s="96"/>
    </row>
    <row r="262" spans="1:75" ht="15.6" customHeight="1" x14ac:dyDescent="0.3">
      <c r="A262" s="282">
        <v>251</v>
      </c>
      <c r="B262" s="119" t="str">
        <f t="shared" si="95"/>
        <v/>
      </c>
      <c r="C262" s="120"/>
      <c r="D262" s="82">
        <v>251</v>
      </c>
      <c r="E262" s="121">
        <f t="shared" si="96"/>
        <v>0</v>
      </c>
      <c r="F262" s="1"/>
      <c r="G262" s="4">
        <f t="shared" si="104"/>
        <v>597.41999999999996</v>
      </c>
      <c r="H262" s="102">
        <f t="shared" si="80"/>
        <v>0</v>
      </c>
      <c r="I262" s="162">
        <f t="shared" si="81"/>
        <v>251</v>
      </c>
      <c r="J262" s="124">
        <f t="shared" si="86"/>
        <v>0</v>
      </c>
      <c r="K262" s="125">
        <f t="shared" si="87"/>
        <v>0</v>
      </c>
      <c r="L262" s="125">
        <f t="shared" si="88"/>
        <v>0</v>
      </c>
      <c r="M262" s="125">
        <f t="shared" si="89"/>
        <v>0</v>
      </c>
      <c r="N262" s="269">
        <f t="shared" si="90"/>
        <v>0</v>
      </c>
      <c r="O262" s="125">
        <f t="shared" si="91"/>
        <v>0</v>
      </c>
      <c r="P262" s="118">
        <f t="shared" si="82"/>
        <v>0</v>
      </c>
      <c r="Q262" s="109">
        <f t="shared" si="83"/>
        <v>0</v>
      </c>
      <c r="R262" s="95">
        <f t="shared" si="92"/>
        <v>0</v>
      </c>
      <c r="S262" s="172">
        <f t="shared" si="84"/>
        <v>0</v>
      </c>
      <c r="T262" s="53"/>
      <c r="U262" s="162">
        <f t="shared" si="97"/>
        <v>251</v>
      </c>
      <c r="V262" s="124">
        <f t="shared" si="98"/>
        <v>0</v>
      </c>
      <c r="W262" s="125">
        <f t="shared" si="99"/>
        <v>0</v>
      </c>
      <c r="X262" s="125">
        <f t="shared" si="100"/>
        <v>0</v>
      </c>
      <c r="Y262" s="258">
        <f t="shared" si="105"/>
        <v>0</v>
      </c>
      <c r="Z262" s="269">
        <f t="shared" si="101"/>
        <v>0</v>
      </c>
      <c r="AA262" s="125">
        <f t="shared" si="102"/>
        <v>0</v>
      </c>
      <c r="AB262" s="118">
        <f t="shared" si="93"/>
        <v>0</v>
      </c>
      <c r="AC262" s="109">
        <f t="shared" si="103"/>
        <v>0</v>
      </c>
      <c r="AD262" s="95">
        <f t="shared" si="94"/>
        <v>0</v>
      </c>
      <c r="AE262" s="172">
        <f t="shared" si="85"/>
        <v>0</v>
      </c>
      <c r="AS262" s="53"/>
      <c r="BT262" s="96"/>
      <c r="BU262" s="96"/>
      <c r="BV262" s="96"/>
      <c r="BW262" s="96"/>
    </row>
    <row r="263" spans="1:75" ht="15.6" customHeight="1" x14ac:dyDescent="0.3">
      <c r="A263" s="282">
        <v>252</v>
      </c>
      <c r="B263" s="119" t="str">
        <f t="shared" si="95"/>
        <v/>
      </c>
      <c r="C263" s="120"/>
      <c r="D263" s="82">
        <v>252</v>
      </c>
      <c r="E263" s="121">
        <f t="shared" si="96"/>
        <v>0</v>
      </c>
      <c r="F263" s="1"/>
      <c r="G263" s="4">
        <f t="shared" si="104"/>
        <v>598.41999999999996</v>
      </c>
      <c r="H263" s="102">
        <f t="shared" si="80"/>
        <v>0</v>
      </c>
      <c r="I263" s="162">
        <f t="shared" si="81"/>
        <v>252</v>
      </c>
      <c r="J263" s="124">
        <f t="shared" si="86"/>
        <v>0</v>
      </c>
      <c r="K263" s="125">
        <f t="shared" si="87"/>
        <v>0</v>
      </c>
      <c r="L263" s="125">
        <f t="shared" si="88"/>
        <v>0</v>
      </c>
      <c r="M263" s="125">
        <f t="shared" si="89"/>
        <v>0</v>
      </c>
      <c r="N263" s="269">
        <f t="shared" si="90"/>
        <v>0</v>
      </c>
      <c r="O263" s="125">
        <f t="shared" si="91"/>
        <v>0</v>
      </c>
      <c r="P263" s="118">
        <f t="shared" si="82"/>
        <v>0</v>
      </c>
      <c r="Q263" s="109">
        <f t="shared" si="83"/>
        <v>0</v>
      </c>
      <c r="R263" s="95">
        <f t="shared" si="92"/>
        <v>0</v>
      </c>
      <c r="S263" s="172">
        <f t="shared" si="84"/>
        <v>0</v>
      </c>
      <c r="T263" s="53"/>
      <c r="U263" s="162">
        <f t="shared" si="97"/>
        <v>252</v>
      </c>
      <c r="V263" s="124">
        <f t="shared" si="98"/>
        <v>0</v>
      </c>
      <c r="W263" s="125">
        <f t="shared" si="99"/>
        <v>0</v>
      </c>
      <c r="X263" s="125">
        <f t="shared" si="100"/>
        <v>0</v>
      </c>
      <c r="Y263" s="258">
        <f t="shared" si="105"/>
        <v>0</v>
      </c>
      <c r="Z263" s="269">
        <f t="shared" si="101"/>
        <v>0</v>
      </c>
      <c r="AA263" s="125">
        <f t="shared" si="102"/>
        <v>0</v>
      </c>
      <c r="AB263" s="118">
        <f t="shared" si="93"/>
        <v>0</v>
      </c>
      <c r="AC263" s="109">
        <f t="shared" si="103"/>
        <v>0</v>
      </c>
      <c r="AD263" s="95">
        <f t="shared" si="94"/>
        <v>0</v>
      </c>
      <c r="AE263" s="172">
        <f t="shared" si="85"/>
        <v>0</v>
      </c>
      <c r="AS263" s="53"/>
      <c r="BT263" s="96"/>
      <c r="BU263" s="96"/>
      <c r="BV263" s="96"/>
      <c r="BW263" s="96"/>
    </row>
    <row r="264" spans="1:75" ht="15.6" customHeight="1" x14ac:dyDescent="0.3">
      <c r="A264" s="282">
        <v>253</v>
      </c>
      <c r="B264" s="119" t="str">
        <f t="shared" si="95"/>
        <v/>
      </c>
      <c r="C264" s="120"/>
      <c r="D264" s="82">
        <v>253</v>
      </c>
      <c r="E264" s="121">
        <f t="shared" si="96"/>
        <v>0</v>
      </c>
      <c r="F264" s="1"/>
      <c r="G264" s="4">
        <f t="shared" si="104"/>
        <v>599.41999999999996</v>
      </c>
      <c r="H264" s="102">
        <f t="shared" si="80"/>
        <v>0</v>
      </c>
      <c r="I264" s="162">
        <f t="shared" si="81"/>
        <v>253</v>
      </c>
      <c r="J264" s="124">
        <f t="shared" si="86"/>
        <v>0</v>
      </c>
      <c r="K264" s="125">
        <f t="shared" si="87"/>
        <v>0</v>
      </c>
      <c r="L264" s="125">
        <f t="shared" si="88"/>
        <v>0</v>
      </c>
      <c r="M264" s="125">
        <f t="shared" si="89"/>
        <v>0</v>
      </c>
      <c r="N264" s="269">
        <f t="shared" si="90"/>
        <v>0</v>
      </c>
      <c r="O264" s="125">
        <f t="shared" si="91"/>
        <v>0</v>
      </c>
      <c r="P264" s="118">
        <f t="shared" si="82"/>
        <v>0</v>
      </c>
      <c r="Q264" s="109">
        <f t="shared" si="83"/>
        <v>0</v>
      </c>
      <c r="R264" s="95">
        <f t="shared" si="92"/>
        <v>0</v>
      </c>
      <c r="S264" s="172">
        <f t="shared" si="84"/>
        <v>0</v>
      </c>
      <c r="T264" s="53"/>
      <c r="U264" s="162">
        <f t="shared" si="97"/>
        <v>253</v>
      </c>
      <c r="V264" s="124">
        <f t="shared" si="98"/>
        <v>0</v>
      </c>
      <c r="W264" s="125">
        <f t="shared" si="99"/>
        <v>0</v>
      </c>
      <c r="X264" s="125">
        <f t="shared" si="100"/>
        <v>0</v>
      </c>
      <c r="Y264" s="258">
        <f t="shared" si="105"/>
        <v>0</v>
      </c>
      <c r="Z264" s="269">
        <f t="shared" si="101"/>
        <v>0</v>
      </c>
      <c r="AA264" s="125">
        <f t="shared" si="102"/>
        <v>0</v>
      </c>
      <c r="AB264" s="118">
        <f t="shared" si="93"/>
        <v>0</v>
      </c>
      <c r="AC264" s="109">
        <f t="shared" si="103"/>
        <v>0</v>
      </c>
      <c r="AD264" s="95">
        <f t="shared" si="94"/>
        <v>0</v>
      </c>
      <c r="AE264" s="172">
        <f t="shared" si="85"/>
        <v>0</v>
      </c>
      <c r="AS264" s="53"/>
      <c r="BT264" s="96"/>
      <c r="BU264" s="96"/>
      <c r="BV264" s="96"/>
      <c r="BW264" s="96"/>
    </row>
    <row r="265" spans="1:75" ht="15.6" customHeight="1" x14ac:dyDescent="0.3">
      <c r="A265" s="282">
        <v>254</v>
      </c>
      <c r="B265" s="119" t="str">
        <f t="shared" si="95"/>
        <v/>
      </c>
      <c r="C265" s="120"/>
      <c r="D265" s="82">
        <v>254</v>
      </c>
      <c r="E265" s="121">
        <f t="shared" si="96"/>
        <v>0</v>
      </c>
      <c r="F265" s="1"/>
      <c r="G265" s="4">
        <f t="shared" si="104"/>
        <v>600.41999999999996</v>
      </c>
      <c r="H265" s="102">
        <f t="shared" si="80"/>
        <v>0</v>
      </c>
      <c r="I265" s="162">
        <f t="shared" si="81"/>
        <v>254</v>
      </c>
      <c r="J265" s="124">
        <f t="shared" si="86"/>
        <v>0</v>
      </c>
      <c r="K265" s="125">
        <f t="shared" si="87"/>
        <v>0</v>
      </c>
      <c r="L265" s="125">
        <f t="shared" si="88"/>
        <v>0</v>
      </c>
      <c r="M265" s="125">
        <f t="shared" si="89"/>
        <v>0</v>
      </c>
      <c r="N265" s="269">
        <f t="shared" si="90"/>
        <v>0</v>
      </c>
      <c r="O265" s="125">
        <f t="shared" si="91"/>
        <v>0</v>
      </c>
      <c r="P265" s="118">
        <f t="shared" si="82"/>
        <v>0</v>
      </c>
      <c r="Q265" s="109">
        <f t="shared" si="83"/>
        <v>0</v>
      </c>
      <c r="R265" s="95">
        <f t="shared" si="92"/>
        <v>0</v>
      </c>
      <c r="S265" s="172">
        <f t="shared" si="84"/>
        <v>0</v>
      </c>
      <c r="T265" s="53"/>
      <c r="U265" s="162">
        <f t="shared" si="97"/>
        <v>254</v>
      </c>
      <c r="V265" s="124">
        <f t="shared" si="98"/>
        <v>0</v>
      </c>
      <c r="W265" s="125">
        <f t="shared" si="99"/>
        <v>0</v>
      </c>
      <c r="X265" s="125">
        <f t="shared" si="100"/>
        <v>0</v>
      </c>
      <c r="Y265" s="258">
        <f t="shared" si="105"/>
        <v>0</v>
      </c>
      <c r="Z265" s="269">
        <f t="shared" si="101"/>
        <v>0</v>
      </c>
      <c r="AA265" s="125">
        <f t="shared" si="102"/>
        <v>0</v>
      </c>
      <c r="AB265" s="118">
        <f t="shared" si="93"/>
        <v>0</v>
      </c>
      <c r="AC265" s="109">
        <f t="shared" si="103"/>
        <v>0</v>
      </c>
      <c r="AD265" s="95">
        <f t="shared" si="94"/>
        <v>0</v>
      </c>
      <c r="AE265" s="172">
        <f t="shared" si="85"/>
        <v>0</v>
      </c>
      <c r="AS265" s="53"/>
      <c r="BT265" s="96"/>
      <c r="BU265" s="96"/>
      <c r="BV265" s="96"/>
      <c r="BW265" s="96"/>
    </row>
    <row r="266" spans="1:75" ht="15.6" customHeight="1" x14ac:dyDescent="0.3">
      <c r="A266" s="282">
        <v>255</v>
      </c>
      <c r="B266" s="119" t="str">
        <f t="shared" si="95"/>
        <v/>
      </c>
      <c r="C266" s="120"/>
      <c r="D266" s="82">
        <v>255</v>
      </c>
      <c r="E266" s="121">
        <f t="shared" si="96"/>
        <v>0</v>
      </c>
      <c r="F266" s="1"/>
      <c r="G266" s="4">
        <f t="shared" si="104"/>
        <v>601.41999999999996</v>
      </c>
      <c r="H266" s="102">
        <f t="shared" si="80"/>
        <v>0</v>
      </c>
      <c r="I266" s="162">
        <f t="shared" si="81"/>
        <v>255</v>
      </c>
      <c r="J266" s="124">
        <f t="shared" si="86"/>
        <v>0</v>
      </c>
      <c r="K266" s="125">
        <f t="shared" si="87"/>
        <v>0</v>
      </c>
      <c r="L266" s="125">
        <f t="shared" si="88"/>
        <v>0</v>
      </c>
      <c r="M266" s="125">
        <f t="shared" si="89"/>
        <v>0</v>
      </c>
      <c r="N266" s="269">
        <f t="shared" si="90"/>
        <v>0</v>
      </c>
      <c r="O266" s="125">
        <f t="shared" si="91"/>
        <v>0</v>
      </c>
      <c r="P266" s="118">
        <f t="shared" si="82"/>
        <v>0</v>
      </c>
      <c r="Q266" s="109">
        <f t="shared" si="83"/>
        <v>0</v>
      </c>
      <c r="R266" s="95">
        <f t="shared" si="92"/>
        <v>0</v>
      </c>
      <c r="S266" s="172">
        <f t="shared" si="84"/>
        <v>0</v>
      </c>
      <c r="T266" s="53"/>
      <c r="U266" s="162">
        <f t="shared" si="97"/>
        <v>255</v>
      </c>
      <c r="V266" s="124">
        <f t="shared" si="98"/>
        <v>0</v>
      </c>
      <c r="W266" s="125">
        <f t="shared" si="99"/>
        <v>0</v>
      </c>
      <c r="X266" s="125">
        <f t="shared" si="100"/>
        <v>0</v>
      </c>
      <c r="Y266" s="258">
        <f t="shared" si="105"/>
        <v>0</v>
      </c>
      <c r="Z266" s="269">
        <f t="shared" si="101"/>
        <v>0</v>
      </c>
      <c r="AA266" s="125">
        <f t="shared" si="102"/>
        <v>0</v>
      </c>
      <c r="AB266" s="118">
        <f t="shared" si="93"/>
        <v>0</v>
      </c>
      <c r="AC266" s="109">
        <f t="shared" si="103"/>
        <v>0</v>
      </c>
      <c r="AD266" s="95">
        <f t="shared" si="94"/>
        <v>0</v>
      </c>
      <c r="AE266" s="172">
        <f t="shared" si="85"/>
        <v>0</v>
      </c>
      <c r="AS266" s="53"/>
      <c r="BT266" s="96"/>
      <c r="BU266" s="96"/>
      <c r="BV266" s="96"/>
      <c r="BW266" s="96"/>
    </row>
    <row r="267" spans="1:75" ht="15.6" customHeight="1" x14ac:dyDescent="0.3">
      <c r="A267" s="282">
        <v>256</v>
      </c>
      <c r="B267" s="119" t="str">
        <f t="shared" si="95"/>
        <v/>
      </c>
      <c r="C267" s="120"/>
      <c r="D267" s="82">
        <v>256</v>
      </c>
      <c r="E267" s="121">
        <f t="shared" si="96"/>
        <v>0</v>
      </c>
      <c r="F267" s="1"/>
      <c r="G267" s="4">
        <f t="shared" si="104"/>
        <v>602.41999999999996</v>
      </c>
      <c r="H267" s="102">
        <f t="shared" si="80"/>
        <v>0</v>
      </c>
      <c r="I267" s="162">
        <f t="shared" si="81"/>
        <v>256</v>
      </c>
      <c r="J267" s="124">
        <f t="shared" si="86"/>
        <v>0</v>
      </c>
      <c r="K267" s="125">
        <f t="shared" si="87"/>
        <v>0</v>
      </c>
      <c r="L267" s="125">
        <f t="shared" si="88"/>
        <v>0</v>
      </c>
      <c r="M267" s="125">
        <f t="shared" si="89"/>
        <v>0</v>
      </c>
      <c r="N267" s="269">
        <f t="shared" si="90"/>
        <v>0</v>
      </c>
      <c r="O267" s="125">
        <f t="shared" si="91"/>
        <v>0</v>
      </c>
      <c r="P267" s="118">
        <f t="shared" si="82"/>
        <v>0</v>
      </c>
      <c r="Q267" s="109">
        <f t="shared" si="83"/>
        <v>0</v>
      </c>
      <c r="R267" s="95">
        <f t="shared" si="92"/>
        <v>0</v>
      </c>
      <c r="S267" s="172">
        <f t="shared" si="84"/>
        <v>0</v>
      </c>
      <c r="T267" s="53"/>
      <c r="U267" s="162">
        <f t="shared" si="97"/>
        <v>256</v>
      </c>
      <c r="V267" s="124">
        <f t="shared" si="98"/>
        <v>0</v>
      </c>
      <c r="W267" s="125">
        <f t="shared" si="99"/>
        <v>0</v>
      </c>
      <c r="X267" s="125">
        <f t="shared" si="100"/>
        <v>0</v>
      </c>
      <c r="Y267" s="258">
        <f t="shared" si="105"/>
        <v>0</v>
      </c>
      <c r="Z267" s="269">
        <f t="shared" si="101"/>
        <v>0</v>
      </c>
      <c r="AA267" s="125">
        <f t="shared" si="102"/>
        <v>0</v>
      </c>
      <c r="AB267" s="118">
        <f t="shared" si="93"/>
        <v>0</v>
      </c>
      <c r="AC267" s="109">
        <f t="shared" si="103"/>
        <v>0</v>
      </c>
      <c r="AD267" s="95">
        <f t="shared" si="94"/>
        <v>0</v>
      </c>
      <c r="AE267" s="172">
        <f t="shared" si="85"/>
        <v>0</v>
      </c>
      <c r="AS267" s="53"/>
      <c r="BT267" s="96"/>
      <c r="BU267" s="96"/>
      <c r="BV267" s="96"/>
      <c r="BW267" s="96"/>
    </row>
    <row r="268" spans="1:75" ht="15.6" customHeight="1" x14ac:dyDescent="0.3">
      <c r="A268" s="282">
        <v>257</v>
      </c>
      <c r="B268" s="119" t="str">
        <f t="shared" si="95"/>
        <v/>
      </c>
      <c r="C268" s="120"/>
      <c r="D268" s="82">
        <v>257</v>
      </c>
      <c r="E268" s="121">
        <f t="shared" si="96"/>
        <v>0</v>
      </c>
      <c r="F268" s="1"/>
      <c r="G268" s="4">
        <f t="shared" si="104"/>
        <v>603.41999999999996</v>
      </c>
      <c r="H268" s="102">
        <f t="shared" ref="H268:H331" si="106">AE638</f>
        <v>0</v>
      </c>
      <c r="I268" s="162">
        <f t="shared" ref="I268:I331" si="107">D268</f>
        <v>257</v>
      </c>
      <c r="J268" s="124">
        <f t="shared" si="86"/>
        <v>0</v>
      </c>
      <c r="K268" s="125">
        <f t="shared" si="87"/>
        <v>0</v>
      </c>
      <c r="L268" s="125">
        <f t="shared" si="88"/>
        <v>0</v>
      </c>
      <c r="M268" s="125">
        <f t="shared" si="89"/>
        <v>0</v>
      </c>
      <c r="N268" s="269">
        <f t="shared" si="90"/>
        <v>0</v>
      </c>
      <c r="O268" s="125">
        <f t="shared" si="91"/>
        <v>0</v>
      </c>
      <c r="P268" s="118">
        <f t="shared" ref="P268:P331" si="108">IF($C$10&lt;&gt;0,J268,IF(Y638&gt;$D$4,0,(J268+W638+X638)))</f>
        <v>0</v>
      </c>
      <c r="Q268" s="109">
        <f t="shared" ref="Q268:Q331" si="109">IF(Y638&gt;$D$4,0,IF($B$4="Apériodiques",IF($C$10=1,(P268*((1+$Q$10)^(-K638)))*((1+$Q$10)^(-L638/C638)),IF($C$10=2,(P268*((1+$Q$10)^(-I638/12)))*((1+$Q$10)^(-J638/C638)),(P268*((1+$Q$10)^(-G638/52)))*((1+$Q$10)^(-H638/C638)))),P268*((1+$Q$10)^(-Y638/12))))</f>
        <v>0</v>
      </c>
      <c r="R268" s="95">
        <f t="shared" si="92"/>
        <v>0</v>
      </c>
      <c r="S268" s="172">
        <f t="shared" ref="S268:S331" si="110">-P268</f>
        <v>0</v>
      </c>
      <c r="T268" s="53"/>
      <c r="U268" s="162">
        <f t="shared" si="97"/>
        <v>257</v>
      </c>
      <c r="V268" s="124">
        <f t="shared" si="98"/>
        <v>0</v>
      </c>
      <c r="W268" s="125">
        <f t="shared" si="99"/>
        <v>0</v>
      </c>
      <c r="X268" s="125">
        <f t="shared" si="100"/>
        <v>0</v>
      </c>
      <c r="Y268" s="258">
        <f t="shared" si="105"/>
        <v>0</v>
      </c>
      <c r="Z268" s="269">
        <f t="shared" si="101"/>
        <v>0</v>
      </c>
      <c r="AA268" s="125">
        <f t="shared" si="102"/>
        <v>0</v>
      </c>
      <c r="AB268" s="118">
        <f t="shared" si="93"/>
        <v>0</v>
      </c>
      <c r="AC268" s="109">
        <f t="shared" si="103"/>
        <v>0</v>
      </c>
      <c r="AD268" s="95">
        <f t="shared" si="94"/>
        <v>0</v>
      </c>
      <c r="AE268" s="172">
        <f t="shared" ref="AE268:AE331" si="111">-AB268</f>
        <v>0</v>
      </c>
      <c r="AS268" s="53"/>
      <c r="BT268" s="96"/>
      <c r="BU268" s="96"/>
      <c r="BV268" s="96"/>
      <c r="BW268" s="96"/>
    </row>
    <row r="269" spans="1:75" ht="15.6" customHeight="1" x14ac:dyDescent="0.3">
      <c r="A269" s="282">
        <v>258</v>
      </c>
      <c r="B269" s="119" t="str">
        <f t="shared" si="95"/>
        <v/>
      </c>
      <c r="C269" s="120"/>
      <c r="D269" s="82">
        <v>258</v>
      </c>
      <c r="E269" s="121">
        <f t="shared" si="96"/>
        <v>0</v>
      </c>
      <c r="F269" s="1"/>
      <c r="G269" s="4">
        <f t="shared" si="104"/>
        <v>604.41999999999996</v>
      </c>
      <c r="H269" s="102">
        <f t="shared" si="106"/>
        <v>0</v>
      </c>
      <c r="I269" s="162">
        <f t="shared" si="107"/>
        <v>258</v>
      </c>
      <c r="J269" s="124">
        <f t="shared" ref="J269:J332" si="112">IF(D269=$D$4,L269+K269,Z639)</f>
        <v>0</v>
      </c>
      <c r="K269" s="125">
        <f t="shared" ref="K269:K332" si="113">AA639</f>
        <v>0</v>
      </c>
      <c r="L269" s="125">
        <f t="shared" ref="L269:L332" si="114">IF(D269=$D$4,N269+M269,AB639)</f>
        <v>0</v>
      </c>
      <c r="M269" s="125">
        <f t="shared" ref="M269:M332" si="115">AC639</f>
        <v>0</v>
      </c>
      <c r="N269" s="269">
        <f t="shared" ref="N269:N332" si="116">IF(D269=$D$4,O268,AD639)</f>
        <v>0</v>
      </c>
      <c r="O269" s="125">
        <f t="shared" ref="O269:O332" si="117">O268-N269</f>
        <v>0</v>
      </c>
      <c r="P269" s="118">
        <f t="shared" si="108"/>
        <v>0</v>
      </c>
      <c r="Q269" s="109">
        <f t="shared" si="109"/>
        <v>0</v>
      </c>
      <c r="R269" s="95">
        <f t="shared" ref="R269:R332" si="118">R270+Q269</f>
        <v>0</v>
      </c>
      <c r="S269" s="172">
        <f t="shared" si="110"/>
        <v>0</v>
      </c>
      <c r="T269" s="53"/>
      <c r="U269" s="162">
        <f t="shared" si="97"/>
        <v>258</v>
      </c>
      <c r="V269" s="124">
        <f t="shared" si="98"/>
        <v>0</v>
      </c>
      <c r="W269" s="125">
        <f t="shared" si="99"/>
        <v>0</v>
      </c>
      <c r="X269" s="125">
        <f t="shared" si="100"/>
        <v>0</v>
      </c>
      <c r="Y269" s="258">
        <f t="shared" si="105"/>
        <v>0</v>
      </c>
      <c r="Z269" s="269">
        <f t="shared" si="101"/>
        <v>0</v>
      </c>
      <c r="AA269" s="125">
        <f t="shared" si="102"/>
        <v>0</v>
      </c>
      <c r="AB269" s="118">
        <f t="shared" ref="AB269:AB332" si="119">IF($C$10&lt;&gt;0,V269,IF(Y639&gt;$D$4,0,(V269+W639+X639)))</f>
        <v>0</v>
      </c>
      <c r="AC269" s="109">
        <f t="shared" si="103"/>
        <v>0</v>
      </c>
      <c r="AD269" s="95">
        <f t="shared" ref="AD269:AD332" si="120">AD270+AC269</f>
        <v>0</v>
      </c>
      <c r="AE269" s="172">
        <f t="shared" si="111"/>
        <v>0</v>
      </c>
      <c r="AS269" s="53"/>
      <c r="BT269" s="96"/>
      <c r="BU269" s="96"/>
      <c r="BV269" s="96"/>
      <c r="BW269" s="96"/>
    </row>
    <row r="270" spans="1:75" ht="15.6" customHeight="1" x14ac:dyDescent="0.3">
      <c r="A270" s="282">
        <v>259</v>
      </c>
      <c r="B270" s="119" t="str">
        <f t="shared" ref="B270:B333" si="121">IF(A270&gt;$D$4,"",IF(AND($B$4="Mensuelles",$C$4="Constantes"),"",IF(AND($C$4="Variables",A270=$D$4,$H$8&lt;&gt;0),"Ajuster dernière échéance pour capital dû 0,00€",IF(AND(F270&lt;=F269,$B$4&lt;&gt;"Mensuelles"),"Saisir une date d'échéance valide",IF(AND(A270=$D$4,$H$8&lt;&gt;0),"Ajuster dernière échéance pour capital dû = 0,00€",IF(AND($B$4="Mensuelles",$C$4="Variables",G270=0),"Saisir Montant échéance variable",IF(AND($B$4="Apériodiques",$C$4="Constantes",F270=0),"Saisir date échéance variable",IF(AND($B$4="Apériodiques",$C$4="Variables",F270=0,G270=0),"Saisir date et montant échéance variables",IF(AND($B$4="Apériodiques",$C$4="Variables",F270&lt;&gt;0,G270=0),"Saisir montant échéance variable",IF(AND($B$4="Apériodiques",$C$4="Variables",F270=0,G270&lt;&gt;0),"Saisir date variable échéance",""))))))))))</f>
        <v/>
      </c>
      <c r="C270" s="120"/>
      <c r="D270" s="82">
        <v>259</v>
      </c>
      <c r="E270" s="121">
        <f t="shared" ref="E270:E333" si="122">IF(AND(D270&gt;$D$4,$B$4="Mensuelles"),0,IF($B$4="Mensuelles",EDATE(E269,1),IF(F270&lt;&gt;0,F270,IF(D270&gt;$D$4,0,EDATE(E269,1)))))</f>
        <v>0</v>
      </c>
      <c r="F270" s="1"/>
      <c r="G270" s="4">
        <f t="shared" si="104"/>
        <v>605.41999999999996</v>
      </c>
      <c r="H270" s="102">
        <f t="shared" si="106"/>
        <v>0</v>
      </c>
      <c r="I270" s="162">
        <f t="shared" si="107"/>
        <v>259</v>
      </c>
      <c r="J270" s="124">
        <f t="shared" si="112"/>
        <v>0</v>
      </c>
      <c r="K270" s="125">
        <f t="shared" si="113"/>
        <v>0</v>
      </c>
      <c r="L270" s="125">
        <f t="shared" si="114"/>
        <v>0</v>
      </c>
      <c r="M270" s="125">
        <f t="shared" si="115"/>
        <v>0</v>
      </c>
      <c r="N270" s="269">
        <f t="shared" si="116"/>
        <v>0</v>
      </c>
      <c r="O270" s="125">
        <f t="shared" si="117"/>
        <v>0</v>
      </c>
      <c r="P270" s="118">
        <f t="shared" si="108"/>
        <v>0</v>
      </c>
      <c r="Q270" s="109">
        <f t="shared" si="109"/>
        <v>0</v>
      </c>
      <c r="R270" s="95">
        <f t="shared" si="118"/>
        <v>0</v>
      </c>
      <c r="S270" s="172">
        <f t="shared" si="110"/>
        <v>0</v>
      </c>
      <c r="T270" s="53"/>
      <c r="U270" s="162">
        <f t="shared" ref="U270:U333" si="123">I270</f>
        <v>259</v>
      </c>
      <c r="V270" s="124">
        <f t="shared" ref="V270:V333" si="124">X270+W270</f>
        <v>0</v>
      </c>
      <c r="W270" s="125">
        <f t="shared" ref="W270:W333" si="125">K270</f>
        <v>0</v>
      </c>
      <c r="X270" s="125">
        <f t="shared" ref="X270:X333" si="126">Z270+Y270</f>
        <v>0</v>
      </c>
      <c r="Y270" s="258">
        <f t="shared" si="105"/>
        <v>0</v>
      </c>
      <c r="Z270" s="269">
        <f t="shared" ref="Z270:Z333" si="127">N270</f>
        <v>0</v>
      </c>
      <c r="AA270" s="125">
        <f t="shared" ref="AA270:AA333" si="128">O270</f>
        <v>0</v>
      </c>
      <c r="AB270" s="118">
        <f t="shared" si="119"/>
        <v>0</v>
      </c>
      <c r="AC270" s="109">
        <f t="shared" ref="AC270:AC333" si="129">IF(Y640&gt;$D$4,0,IF($B$4="Apériodiques",IF($C$10=1,(P270*((1+$Q$10)^(-K640)))*((1+$Q$10)^(-L640/C640)),IF($C$10=2,(P270*((1+$Q$10)^(-I640/12)))*((1+$Q$10)^(-J640/C640)),(P270*((1+$Q$10)^(-G640/52)))*((1+$Q$10)^(-H640/C640)))),AB270*((1+$AC$10)^(-Y640/12))))</f>
        <v>0</v>
      </c>
      <c r="AD270" s="95">
        <f t="shared" si="120"/>
        <v>0</v>
      </c>
      <c r="AE270" s="172">
        <f t="shared" si="111"/>
        <v>0</v>
      </c>
      <c r="AS270" s="53"/>
      <c r="BT270" s="96"/>
      <c r="BU270" s="96"/>
      <c r="BV270" s="96"/>
      <c r="BW270" s="96"/>
    </row>
    <row r="271" spans="1:75" ht="15.6" customHeight="1" x14ac:dyDescent="0.3">
      <c r="A271" s="282">
        <v>260</v>
      </c>
      <c r="B271" s="119" t="str">
        <f t="shared" si="121"/>
        <v/>
      </c>
      <c r="C271" s="120"/>
      <c r="D271" s="82">
        <v>260</v>
      </c>
      <c r="E271" s="121">
        <f t="shared" si="122"/>
        <v>0</v>
      </c>
      <c r="F271" s="1"/>
      <c r="G271" s="4">
        <f t="shared" ref="G271:G334" si="130">G270+1</f>
        <v>606.41999999999996</v>
      </c>
      <c r="H271" s="102">
        <f t="shared" si="106"/>
        <v>0</v>
      </c>
      <c r="I271" s="162">
        <f t="shared" si="107"/>
        <v>260</v>
      </c>
      <c r="J271" s="124">
        <f t="shared" si="112"/>
        <v>0</v>
      </c>
      <c r="K271" s="125">
        <f t="shared" si="113"/>
        <v>0</v>
      </c>
      <c r="L271" s="125">
        <f t="shared" si="114"/>
        <v>0</v>
      </c>
      <c r="M271" s="125">
        <f t="shared" si="115"/>
        <v>0</v>
      </c>
      <c r="N271" s="269">
        <f t="shared" si="116"/>
        <v>0</v>
      </c>
      <c r="O271" s="125">
        <f t="shared" si="117"/>
        <v>0</v>
      </c>
      <c r="P271" s="118">
        <f t="shared" si="108"/>
        <v>0</v>
      </c>
      <c r="Q271" s="109">
        <f t="shared" si="109"/>
        <v>0</v>
      </c>
      <c r="R271" s="95">
        <f t="shared" si="118"/>
        <v>0</v>
      </c>
      <c r="S271" s="172">
        <f t="shared" si="110"/>
        <v>0</v>
      </c>
      <c r="T271" s="53"/>
      <c r="U271" s="162">
        <f t="shared" si="123"/>
        <v>260</v>
      </c>
      <c r="V271" s="124">
        <f t="shared" si="124"/>
        <v>0</v>
      </c>
      <c r="W271" s="125">
        <f t="shared" si="125"/>
        <v>0</v>
      </c>
      <c r="X271" s="125">
        <f t="shared" si="126"/>
        <v>0</v>
      </c>
      <c r="Y271" s="258">
        <f t="shared" si="105"/>
        <v>0</v>
      </c>
      <c r="Z271" s="269">
        <f t="shared" si="127"/>
        <v>0</v>
      </c>
      <c r="AA271" s="125">
        <f t="shared" si="128"/>
        <v>0</v>
      </c>
      <c r="AB271" s="118">
        <f t="shared" si="119"/>
        <v>0</v>
      </c>
      <c r="AC271" s="109">
        <f t="shared" si="129"/>
        <v>0</v>
      </c>
      <c r="AD271" s="95">
        <f t="shared" si="120"/>
        <v>0</v>
      </c>
      <c r="AE271" s="172">
        <f t="shared" si="111"/>
        <v>0</v>
      </c>
      <c r="AS271" s="53"/>
      <c r="BT271" s="96"/>
      <c r="BU271" s="96"/>
      <c r="BV271" s="96"/>
      <c r="BW271" s="96"/>
    </row>
    <row r="272" spans="1:75" ht="15.6" customHeight="1" x14ac:dyDescent="0.3">
      <c r="A272" s="282">
        <v>261</v>
      </c>
      <c r="B272" s="119" t="str">
        <f t="shared" si="121"/>
        <v/>
      </c>
      <c r="C272" s="120"/>
      <c r="D272" s="82">
        <v>261</v>
      </c>
      <c r="E272" s="121">
        <f t="shared" si="122"/>
        <v>0</v>
      </c>
      <c r="F272" s="1"/>
      <c r="G272" s="4">
        <f t="shared" si="130"/>
        <v>607.41999999999996</v>
      </c>
      <c r="H272" s="102">
        <f t="shared" si="106"/>
        <v>0</v>
      </c>
      <c r="I272" s="162">
        <f t="shared" si="107"/>
        <v>261</v>
      </c>
      <c r="J272" s="124">
        <f t="shared" si="112"/>
        <v>0</v>
      </c>
      <c r="K272" s="125">
        <f t="shared" si="113"/>
        <v>0</v>
      </c>
      <c r="L272" s="125">
        <f t="shared" si="114"/>
        <v>0</v>
      </c>
      <c r="M272" s="125">
        <f t="shared" si="115"/>
        <v>0</v>
      </c>
      <c r="N272" s="269">
        <f t="shared" si="116"/>
        <v>0</v>
      </c>
      <c r="O272" s="125">
        <f t="shared" si="117"/>
        <v>0</v>
      </c>
      <c r="P272" s="118">
        <f t="shared" si="108"/>
        <v>0</v>
      </c>
      <c r="Q272" s="109">
        <f t="shared" si="109"/>
        <v>0</v>
      </c>
      <c r="R272" s="95">
        <f t="shared" si="118"/>
        <v>0</v>
      </c>
      <c r="S272" s="172">
        <f t="shared" si="110"/>
        <v>0</v>
      </c>
      <c r="T272" s="53"/>
      <c r="U272" s="162">
        <f t="shared" si="123"/>
        <v>261</v>
      </c>
      <c r="V272" s="124">
        <f t="shared" si="124"/>
        <v>0</v>
      </c>
      <c r="W272" s="125">
        <f t="shared" si="125"/>
        <v>0</v>
      </c>
      <c r="X272" s="125">
        <f t="shared" si="126"/>
        <v>0</v>
      </c>
      <c r="Y272" s="258">
        <f t="shared" si="105"/>
        <v>0</v>
      </c>
      <c r="Z272" s="269">
        <f t="shared" si="127"/>
        <v>0</v>
      </c>
      <c r="AA272" s="125">
        <f t="shared" si="128"/>
        <v>0</v>
      </c>
      <c r="AB272" s="118">
        <f t="shared" si="119"/>
        <v>0</v>
      </c>
      <c r="AC272" s="109">
        <f t="shared" si="129"/>
        <v>0</v>
      </c>
      <c r="AD272" s="95">
        <f t="shared" si="120"/>
        <v>0</v>
      </c>
      <c r="AE272" s="172">
        <f t="shared" si="111"/>
        <v>0</v>
      </c>
      <c r="AS272" s="53"/>
      <c r="BT272" s="96"/>
      <c r="BU272" s="96"/>
      <c r="BV272" s="96"/>
      <c r="BW272" s="96"/>
    </row>
    <row r="273" spans="1:75" ht="15.6" customHeight="1" x14ac:dyDescent="0.3">
      <c r="A273" s="282">
        <v>262</v>
      </c>
      <c r="B273" s="119" t="str">
        <f t="shared" si="121"/>
        <v/>
      </c>
      <c r="C273" s="120"/>
      <c r="D273" s="82">
        <v>262</v>
      </c>
      <c r="E273" s="121">
        <f t="shared" si="122"/>
        <v>0</v>
      </c>
      <c r="F273" s="1"/>
      <c r="G273" s="4">
        <f t="shared" si="130"/>
        <v>608.41999999999996</v>
      </c>
      <c r="H273" s="102">
        <f t="shared" si="106"/>
        <v>0</v>
      </c>
      <c r="I273" s="162">
        <f t="shared" si="107"/>
        <v>262</v>
      </c>
      <c r="J273" s="124">
        <f t="shared" si="112"/>
        <v>0</v>
      </c>
      <c r="K273" s="125">
        <f t="shared" si="113"/>
        <v>0</v>
      </c>
      <c r="L273" s="125">
        <f t="shared" si="114"/>
        <v>0</v>
      </c>
      <c r="M273" s="125">
        <f t="shared" si="115"/>
        <v>0</v>
      </c>
      <c r="N273" s="269">
        <f t="shared" si="116"/>
        <v>0</v>
      </c>
      <c r="O273" s="125">
        <f t="shared" si="117"/>
        <v>0</v>
      </c>
      <c r="P273" s="118">
        <f t="shared" si="108"/>
        <v>0</v>
      </c>
      <c r="Q273" s="109">
        <f t="shared" si="109"/>
        <v>0</v>
      </c>
      <c r="R273" s="95">
        <f t="shared" si="118"/>
        <v>0</v>
      </c>
      <c r="S273" s="172">
        <f t="shared" si="110"/>
        <v>0</v>
      </c>
      <c r="T273" s="53"/>
      <c r="U273" s="162">
        <f t="shared" si="123"/>
        <v>262</v>
      </c>
      <c r="V273" s="124">
        <f t="shared" si="124"/>
        <v>0</v>
      </c>
      <c r="W273" s="125">
        <f t="shared" si="125"/>
        <v>0</v>
      </c>
      <c r="X273" s="125">
        <f t="shared" si="126"/>
        <v>0</v>
      </c>
      <c r="Y273" s="258">
        <f t="shared" si="105"/>
        <v>0</v>
      </c>
      <c r="Z273" s="269">
        <f t="shared" si="127"/>
        <v>0</v>
      </c>
      <c r="AA273" s="125">
        <f t="shared" si="128"/>
        <v>0</v>
      </c>
      <c r="AB273" s="118">
        <f t="shared" si="119"/>
        <v>0</v>
      </c>
      <c r="AC273" s="109">
        <f t="shared" si="129"/>
        <v>0</v>
      </c>
      <c r="AD273" s="95">
        <f t="shared" si="120"/>
        <v>0</v>
      </c>
      <c r="AE273" s="172">
        <f t="shared" si="111"/>
        <v>0</v>
      </c>
      <c r="AS273" s="53"/>
      <c r="BT273" s="96"/>
      <c r="BU273" s="96"/>
      <c r="BV273" s="96"/>
      <c r="BW273" s="96"/>
    </row>
    <row r="274" spans="1:75" ht="15.6" customHeight="1" x14ac:dyDescent="0.3">
      <c r="A274" s="282">
        <v>263</v>
      </c>
      <c r="B274" s="119" t="str">
        <f t="shared" si="121"/>
        <v/>
      </c>
      <c r="C274" s="120"/>
      <c r="D274" s="82">
        <v>263</v>
      </c>
      <c r="E274" s="121">
        <f t="shared" si="122"/>
        <v>0</v>
      </c>
      <c r="F274" s="1"/>
      <c r="G274" s="4">
        <f t="shared" si="130"/>
        <v>609.41999999999996</v>
      </c>
      <c r="H274" s="102">
        <f t="shared" si="106"/>
        <v>0</v>
      </c>
      <c r="I274" s="162">
        <f t="shared" si="107"/>
        <v>263</v>
      </c>
      <c r="J274" s="124">
        <f t="shared" si="112"/>
        <v>0</v>
      </c>
      <c r="K274" s="125">
        <f t="shared" si="113"/>
        <v>0</v>
      </c>
      <c r="L274" s="125">
        <f t="shared" si="114"/>
        <v>0</v>
      </c>
      <c r="M274" s="125">
        <f t="shared" si="115"/>
        <v>0</v>
      </c>
      <c r="N274" s="269">
        <f t="shared" si="116"/>
        <v>0</v>
      </c>
      <c r="O274" s="125">
        <f t="shared" si="117"/>
        <v>0</v>
      </c>
      <c r="P274" s="118">
        <f t="shared" si="108"/>
        <v>0</v>
      </c>
      <c r="Q274" s="109">
        <f t="shared" si="109"/>
        <v>0</v>
      </c>
      <c r="R274" s="95">
        <f t="shared" si="118"/>
        <v>0</v>
      </c>
      <c r="S274" s="172">
        <f t="shared" si="110"/>
        <v>0</v>
      </c>
      <c r="T274" s="53"/>
      <c r="U274" s="162">
        <f t="shared" si="123"/>
        <v>263</v>
      </c>
      <c r="V274" s="124">
        <f t="shared" si="124"/>
        <v>0</v>
      </c>
      <c r="W274" s="125">
        <f t="shared" si="125"/>
        <v>0</v>
      </c>
      <c r="X274" s="125">
        <f t="shared" si="126"/>
        <v>0</v>
      </c>
      <c r="Y274" s="258">
        <f t="shared" si="105"/>
        <v>0</v>
      </c>
      <c r="Z274" s="269">
        <f t="shared" si="127"/>
        <v>0</v>
      </c>
      <c r="AA274" s="125">
        <f t="shared" si="128"/>
        <v>0</v>
      </c>
      <c r="AB274" s="118">
        <f t="shared" si="119"/>
        <v>0</v>
      </c>
      <c r="AC274" s="109">
        <f t="shared" si="129"/>
        <v>0</v>
      </c>
      <c r="AD274" s="95">
        <f t="shared" si="120"/>
        <v>0</v>
      </c>
      <c r="AE274" s="172">
        <f t="shared" si="111"/>
        <v>0</v>
      </c>
      <c r="AS274" s="53"/>
      <c r="BT274" s="96"/>
      <c r="BU274" s="96"/>
      <c r="BV274" s="96"/>
      <c r="BW274" s="96"/>
    </row>
    <row r="275" spans="1:75" ht="15.6" customHeight="1" x14ac:dyDescent="0.3">
      <c r="A275" s="282">
        <v>264</v>
      </c>
      <c r="B275" s="119" t="str">
        <f t="shared" si="121"/>
        <v/>
      </c>
      <c r="C275" s="120"/>
      <c r="D275" s="82">
        <v>264</v>
      </c>
      <c r="E275" s="121">
        <f t="shared" si="122"/>
        <v>0</v>
      </c>
      <c r="F275" s="1"/>
      <c r="G275" s="4">
        <f t="shared" si="130"/>
        <v>610.41999999999996</v>
      </c>
      <c r="H275" s="102">
        <f t="shared" si="106"/>
        <v>0</v>
      </c>
      <c r="I275" s="162">
        <f t="shared" si="107"/>
        <v>264</v>
      </c>
      <c r="J275" s="124">
        <f t="shared" si="112"/>
        <v>0</v>
      </c>
      <c r="K275" s="125">
        <f t="shared" si="113"/>
        <v>0</v>
      </c>
      <c r="L275" s="125">
        <f t="shared" si="114"/>
        <v>0</v>
      </c>
      <c r="M275" s="125">
        <f t="shared" si="115"/>
        <v>0</v>
      </c>
      <c r="N275" s="269">
        <f t="shared" si="116"/>
        <v>0</v>
      </c>
      <c r="O275" s="125">
        <f t="shared" si="117"/>
        <v>0</v>
      </c>
      <c r="P275" s="118">
        <f t="shared" si="108"/>
        <v>0</v>
      </c>
      <c r="Q275" s="109">
        <f t="shared" si="109"/>
        <v>0</v>
      </c>
      <c r="R275" s="95">
        <f t="shared" si="118"/>
        <v>0</v>
      </c>
      <c r="S275" s="172">
        <f t="shared" si="110"/>
        <v>0</v>
      </c>
      <c r="T275" s="53"/>
      <c r="U275" s="162">
        <f t="shared" si="123"/>
        <v>264</v>
      </c>
      <c r="V275" s="124">
        <f t="shared" si="124"/>
        <v>0</v>
      </c>
      <c r="W275" s="125">
        <f t="shared" si="125"/>
        <v>0</v>
      </c>
      <c r="X275" s="125">
        <f t="shared" si="126"/>
        <v>0</v>
      </c>
      <c r="Y275" s="258">
        <f t="shared" si="105"/>
        <v>0</v>
      </c>
      <c r="Z275" s="269">
        <f t="shared" si="127"/>
        <v>0</v>
      </c>
      <c r="AA275" s="125">
        <f t="shared" si="128"/>
        <v>0</v>
      </c>
      <c r="AB275" s="118">
        <f t="shared" si="119"/>
        <v>0</v>
      </c>
      <c r="AC275" s="109">
        <f t="shared" si="129"/>
        <v>0</v>
      </c>
      <c r="AD275" s="95">
        <f t="shared" si="120"/>
        <v>0</v>
      </c>
      <c r="AE275" s="172">
        <f t="shared" si="111"/>
        <v>0</v>
      </c>
      <c r="AS275" s="53"/>
      <c r="BT275" s="96"/>
      <c r="BU275" s="96"/>
      <c r="BV275" s="96"/>
      <c r="BW275" s="96"/>
    </row>
    <row r="276" spans="1:75" ht="15.6" customHeight="1" x14ac:dyDescent="0.3">
      <c r="A276" s="282">
        <v>265</v>
      </c>
      <c r="B276" s="119" t="str">
        <f t="shared" si="121"/>
        <v/>
      </c>
      <c r="C276" s="120"/>
      <c r="D276" s="82">
        <v>265</v>
      </c>
      <c r="E276" s="121">
        <f t="shared" si="122"/>
        <v>0</v>
      </c>
      <c r="F276" s="1"/>
      <c r="G276" s="4">
        <f t="shared" si="130"/>
        <v>611.41999999999996</v>
      </c>
      <c r="H276" s="102">
        <f t="shared" si="106"/>
        <v>0</v>
      </c>
      <c r="I276" s="162">
        <f t="shared" si="107"/>
        <v>265</v>
      </c>
      <c r="J276" s="124">
        <f t="shared" si="112"/>
        <v>0</v>
      </c>
      <c r="K276" s="125">
        <f t="shared" si="113"/>
        <v>0</v>
      </c>
      <c r="L276" s="125">
        <f t="shared" si="114"/>
        <v>0</v>
      </c>
      <c r="M276" s="125">
        <f t="shared" si="115"/>
        <v>0</v>
      </c>
      <c r="N276" s="269">
        <f t="shared" si="116"/>
        <v>0</v>
      </c>
      <c r="O276" s="125">
        <f t="shared" si="117"/>
        <v>0</v>
      </c>
      <c r="P276" s="118">
        <f t="shared" si="108"/>
        <v>0</v>
      </c>
      <c r="Q276" s="109">
        <f t="shared" si="109"/>
        <v>0</v>
      </c>
      <c r="R276" s="95">
        <f t="shared" si="118"/>
        <v>0</v>
      </c>
      <c r="S276" s="172">
        <f t="shared" si="110"/>
        <v>0</v>
      </c>
      <c r="T276" s="53"/>
      <c r="U276" s="162">
        <f t="shared" si="123"/>
        <v>265</v>
      </c>
      <c r="V276" s="124">
        <f t="shared" si="124"/>
        <v>0</v>
      </c>
      <c r="W276" s="125">
        <f t="shared" si="125"/>
        <v>0</v>
      </c>
      <c r="X276" s="125">
        <f t="shared" si="126"/>
        <v>0</v>
      </c>
      <c r="Y276" s="258">
        <f t="shared" si="105"/>
        <v>0</v>
      </c>
      <c r="Z276" s="269">
        <f t="shared" si="127"/>
        <v>0</v>
      </c>
      <c r="AA276" s="125">
        <f t="shared" si="128"/>
        <v>0</v>
      </c>
      <c r="AB276" s="118">
        <f t="shared" si="119"/>
        <v>0</v>
      </c>
      <c r="AC276" s="109">
        <f t="shared" si="129"/>
        <v>0</v>
      </c>
      <c r="AD276" s="95">
        <f t="shared" si="120"/>
        <v>0</v>
      </c>
      <c r="AE276" s="172">
        <f t="shared" si="111"/>
        <v>0</v>
      </c>
      <c r="AS276" s="53"/>
      <c r="BT276" s="96"/>
      <c r="BU276" s="96"/>
      <c r="BV276" s="96"/>
      <c r="BW276" s="96"/>
    </row>
    <row r="277" spans="1:75" ht="15.6" customHeight="1" x14ac:dyDescent="0.3">
      <c r="A277" s="282">
        <v>266</v>
      </c>
      <c r="B277" s="119" t="str">
        <f t="shared" si="121"/>
        <v/>
      </c>
      <c r="C277" s="120"/>
      <c r="D277" s="82">
        <v>266</v>
      </c>
      <c r="E277" s="121">
        <f t="shared" si="122"/>
        <v>0</v>
      </c>
      <c r="F277" s="1"/>
      <c r="G277" s="4">
        <f t="shared" si="130"/>
        <v>612.41999999999996</v>
      </c>
      <c r="H277" s="102">
        <f t="shared" si="106"/>
        <v>0</v>
      </c>
      <c r="I277" s="162">
        <f t="shared" si="107"/>
        <v>266</v>
      </c>
      <c r="J277" s="124">
        <f t="shared" si="112"/>
        <v>0</v>
      </c>
      <c r="K277" s="125">
        <f t="shared" si="113"/>
        <v>0</v>
      </c>
      <c r="L277" s="125">
        <f t="shared" si="114"/>
        <v>0</v>
      </c>
      <c r="M277" s="125">
        <f t="shared" si="115"/>
        <v>0</v>
      </c>
      <c r="N277" s="269">
        <f t="shared" si="116"/>
        <v>0</v>
      </c>
      <c r="O277" s="125">
        <f t="shared" si="117"/>
        <v>0</v>
      </c>
      <c r="P277" s="118">
        <f t="shared" si="108"/>
        <v>0</v>
      </c>
      <c r="Q277" s="109">
        <f t="shared" si="109"/>
        <v>0</v>
      </c>
      <c r="R277" s="95">
        <f t="shared" si="118"/>
        <v>0</v>
      </c>
      <c r="S277" s="172">
        <f t="shared" si="110"/>
        <v>0</v>
      </c>
      <c r="T277" s="53"/>
      <c r="U277" s="162">
        <f t="shared" si="123"/>
        <v>266</v>
      </c>
      <c r="V277" s="124">
        <f t="shared" si="124"/>
        <v>0</v>
      </c>
      <c r="W277" s="125">
        <f t="shared" si="125"/>
        <v>0</v>
      </c>
      <c r="X277" s="125">
        <f t="shared" si="126"/>
        <v>0</v>
      </c>
      <c r="Y277" s="258">
        <f t="shared" si="105"/>
        <v>0</v>
      </c>
      <c r="Z277" s="269">
        <f t="shared" si="127"/>
        <v>0</v>
      </c>
      <c r="AA277" s="125">
        <f t="shared" si="128"/>
        <v>0</v>
      </c>
      <c r="AB277" s="118">
        <f t="shared" si="119"/>
        <v>0</v>
      </c>
      <c r="AC277" s="109">
        <f t="shared" si="129"/>
        <v>0</v>
      </c>
      <c r="AD277" s="95">
        <f t="shared" si="120"/>
        <v>0</v>
      </c>
      <c r="AE277" s="172">
        <f t="shared" si="111"/>
        <v>0</v>
      </c>
      <c r="AS277" s="53"/>
      <c r="BT277" s="96"/>
      <c r="BU277" s="96"/>
      <c r="BV277" s="96"/>
      <c r="BW277" s="96"/>
    </row>
    <row r="278" spans="1:75" ht="15.6" customHeight="1" x14ac:dyDescent="0.3">
      <c r="A278" s="282">
        <v>267</v>
      </c>
      <c r="B278" s="119" t="str">
        <f t="shared" si="121"/>
        <v/>
      </c>
      <c r="C278" s="120"/>
      <c r="D278" s="82">
        <v>267</v>
      </c>
      <c r="E278" s="121">
        <f t="shared" si="122"/>
        <v>0</v>
      </c>
      <c r="F278" s="1"/>
      <c r="G278" s="4">
        <f t="shared" si="130"/>
        <v>613.41999999999996</v>
      </c>
      <c r="H278" s="102">
        <f t="shared" si="106"/>
        <v>0</v>
      </c>
      <c r="I278" s="162">
        <f t="shared" si="107"/>
        <v>267</v>
      </c>
      <c r="J278" s="124">
        <f t="shared" si="112"/>
        <v>0</v>
      </c>
      <c r="K278" s="125">
        <f t="shared" si="113"/>
        <v>0</v>
      </c>
      <c r="L278" s="125">
        <f t="shared" si="114"/>
        <v>0</v>
      </c>
      <c r="M278" s="125">
        <f t="shared" si="115"/>
        <v>0</v>
      </c>
      <c r="N278" s="269">
        <f t="shared" si="116"/>
        <v>0</v>
      </c>
      <c r="O278" s="125">
        <f t="shared" si="117"/>
        <v>0</v>
      </c>
      <c r="P278" s="118">
        <f t="shared" si="108"/>
        <v>0</v>
      </c>
      <c r="Q278" s="109">
        <f t="shared" si="109"/>
        <v>0</v>
      </c>
      <c r="R278" s="95">
        <f t="shared" si="118"/>
        <v>0</v>
      </c>
      <c r="S278" s="172">
        <f t="shared" si="110"/>
        <v>0</v>
      </c>
      <c r="T278" s="53"/>
      <c r="U278" s="162">
        <f t="shared" si="123"/>
        <v>267</v>
      </c>
      <c r="V278" s="124">
        <f t="shared" si="124"/>
        <v>0</v>
      </c>
      <c r="W278" s="125">
        <f t="shared" si="125"/>
        <v>0</v>
      </c>
      <c r="X278" s="125">
        <f t="shared" si="126"/>
        <v>0</v>
      </c>
      <c r="Y278" s="258">
        <f t="shared" si="105"/>
        <v>0</v>
      </c>
      <c r="Z278" s="269">
        <f t="shared" si="127"/>
        <v>0</v>
      </c>
      <c r="AA278" s="125">
        <f t="shared" si="128"/>
        <v>0</v>
      </c>
      <c r="AB278" s="118">
        <f t="shared" si="119"/>
        <v>0</v>
      </c>
      <c r="AC278" s="109">
        <f t="shared" si="129"/>
        <v>0</v>
      </c>
      <c r="AD278" s="95">
        <f t="shared" si="120"/>
        <v>0</v>
      </c>
      <c r="AE278" s="172">
        <f t="shared" si="111"/>
        <v>0</v>
      </c>
      <c r="AS278" s="53"/>
      <c r="BT278" s="96"/>
      <c r="BU278" s="96"/>
      <c r="BV278" s="96"/>
      <c r="BW278" s="96"/>
    </row>
    <row r="279" spans="1:75" ht="15.6" customHeight="1" x14ac:dyDescent="0.3">
      <c r="A279" s="282">
        <v>268</v>
      </c>
      <c r="B279" s="119" t="str">
        <f t="shared" si="121"/>
        <v/>
      </c>
      <c r="C279" s="120"/>
      <c r="D279" s="82">
        <v>268</v>
      </c>
      <c r="E279" s="121">
        <f t="shared" si="122"/>
        <v>0</v>
      </c>
      <c r="F279" s="1"/>
      <c r="G279" s="4">
        <f t="shared" si="130"/>
        <v>614.41999999999996</v>
      </c>
      <c r="H279" s="102">
        <f t="shared" si="106"/>
        <v>0</v>
      </c>
      <c r="I279" s="162">
        <f t="shared" si="107"/>
        <v>268</v>
      </c>
      <c r="J279" s="124">
        <f t="shared" si="112"/>
        <v>0</v>
      </c>
      <c r="K279" s="125">
        <f t="shared" si="113"/>
        <v>0</v>
      </c>
      <c r="L279" s="125">
        <f t="shared" si="114"/>
        <v>0</v>
      </c>
      <c r="M279" s="125">
        <f t="shared" si="115"/>
        <v>0</v>
      </c>
      <c r="N279" s="269">
        <f t="shared" si="116"/>
        <v>0</v>
      </c>
      <c r="O279" s="125">
        <f t="shared" si="117"/>
        <v>0</v>
      </c>
      <c r="P279" s="118">
        <f t="shared" si="108"/>
        <v>0</v>
      </c>
      <c r="Q279" s="109">
        <f t="shared" si="109"/>
        <v>0</v>
      </c>
      <c r="R279" s="95">
        <f t="shared" si="118"/>
        <v>0</v>
      </c>
      <c r="S279" s="172">
        <f t="shared" si="110"/>
        <v>0</v>
      </c>
      <c r="T279" s="53"/>
      <c r="U279" s="162">
        <f t="shared" si="123"/>
        <v>268</v>
      </c>
      <c r="V279" s="124">
        <f t="shared" si="124"/>
        <v>0</v>
      </c>
      <c r="W279" s="125">
        <f t="shared" si="125"/>
        <v>0</v>
      </c>
      <c r="X279" s="125">
        <f t="shared" si="126"/>
        <v>0</v>
      </c>
      <c r="Y279" s="258">
        <f t="shared" si="105"/>
        <v>0</v>
      </c>
      <c r="Z279" s="269">
        <f t="shared" si="127"/>
        <v>0</v>
      </c>
      <c r="AA279" s="125">
        <f t="shared" si="128"/>
        <v>0</v>
      </c>
      <c r="AB279" s="118">
        <f t="shared" si="119"/>
        <v>0</v>
      </c>
      <c r="AC279" s="109">
        <f t="shared" si="129"/>
        <v>0</v>
      </c>
      <c r="AD279" s="95">
        <f t="shared" si="120"/>
        <v>0</v>
      </c>
      <c r="AE279" s="172">
        <f t="shared" si="111"/>
        <v>0</v>
      </c>
      <c r="AS279" s="53"/>
      <c r="BT279" s="96"/>
      <c r="BU279" s="96"/>
      <c r="BV279" s="96"/>
      <c r="BW279" s="96"/>
    </row>
    <row r="280" spans="1:75" ht="15.6" customHeight="1" x14ac:dyDescent="0.3">
      <c r="A280" s="282">
        <v>269</v>
      </c>
      <c r="B280" s="119" t="str">
        <f t="shared" si="121"/>
        <v/>
      </c>
      <c r="C280" s="120"/>
      <c r="D280" s="82">
        <v>269</v>
      </c>
      <c r="E280" s="121">
        <f t="shared" si="122"/>
        <v>0</v>
      </c>
      <c r="F280" s="1"/>
      <c r="G280" s="4">
        <f t="shared" si="130"/>
        <v>615.41999999999996</v>
      </c>
      <c r="H280" s="102">
        <f t="shared" si="106"/>
        <v>0</v>
      </c>
      <c r="I280" s="162">
        <f t="shared" si="107"/>
        <v>269</v>
      </c>
      <c r="J280" s="124">
        <f t="shared" si="112"/>
        <v>0</v>
      </c>
      <c r="K280" s="125">
        <f t="shared" si="113"/>
        <v>0</v>
      </c>
      <c r="L280" s="125">
        <f t="shared" si="114"/>
        <v>0</v>
      </c>
      <c r="M280" s="125">
        <f t="shared" si="115"/>
        <v>0</v>
      </c>
      <c r="N280" s="269">
        <f t="shared" si="116"/>
        <v>0</v>
      </c>
      <c r="O280" s="125">
        <f t="shared" si="117"/>
        <v>0</v>
      </c>
      <c r="P280" s="118">
        <f t="shared" si="108"/>
        <v>0</v>
      </c>
      <c r="Q280" s="109">
        <f t="shared" si="109"/>
        <v>0</v>
      </c>
      <c r="R280" s="95">
        <f t="shared" si="118"/>
        <v>0</v>
      </c>
      <c r="S280" s="172">
        <f t="shared" si="110"/>
        <v>0</v>
      </c>
      <c r="T280" s="53"/>
      <c r="U280" s="162">
        <f t="shared" si="123"/>
        <v>269</v>
      </c>
      <c r="V280" s="124">
        <f t="shared" si="124"/>
        <v>0</v>
      </c>
      <c r="W280" s="125">
        <f t="shared" si="125"/>
        <v>0</v>
      </c>
      <c r="X280" s="125">
        <f t="shared" si="126"/>
        <v>0</v>
      </c>
      <c r="Y280" s="258">
        <f t="shared" si="105"/>
        <v>0</v>
      </c>
      <c r="Z280" s="269">
        <f t="shared" si="127"/>
        <v>0</v>
      </c>
      <c r="AA280" s="125">
        <f t="shared" si="128"/>
        <v>0</v>
      </c>
      <c r="AB280" s="118">
        <f t="shared" si="119"/>
        <v>0</v>
      </c>
      <c r="AC280" s="109">
        <f t="shared" si="129"/>
        <v>0</v>
      </c>
      <c r="AD280" s="95">
        <f t="shared" si="120"/>
        <v>0</v>
      </c>
      <c r="AE280" s="172">
        <f t="shared" si="111"/>
        <v>0</v>
      </c>
      <c r="AS280" s="53"/>
      <c r="BT280" s="96"/>
      <c r="BU280" s="96"/>
      <c r="BV280" s="96"/>
      <c r="BW280" s="96"/>
    </row>
    <row r="281" spans="1:75" ht="15.6" customHeight="1" x14ac:dyDescent="0.3">
      <c r="A281" s="282">
        <v>270</v>
      </c>
      <c r="B281" s="119" t="str">
        <f t="shared" si="121"/>
        <v/>
      </c>
      <c r="C281" s="120"/>
      <c r="D281" s="82">
        <v>270</v>
      </c>
      <c r="E281" s="121">
        <f t="shared" si="122"/>
        <v>0</v>
      </c>
      <c r="F281" s="1"/>
      <c r="G281" s="4">
        <f t="shared" si="130"/>
        <v>616.41999999999996</v>
      </c>
      <c r="H281" s="102">
        <f t="shared" si="106"/>
        <v>0</v>
      </c>
      <c r="I281" s="162">
        <f t="shared" si="107"/>
        <v>270</v>
      </c>
      <c r="J281" s="124">
        <f t="shared" si="112"/>
        <v>0</v>
      </c>
      <c r="K281" s="125">
        <f t="shared" si="113"/>
        <v>0</v>
      </c>
      <c r="L281" s="125">
        <f t="shared" si="114"/>
        <v>0</v>
      </c>
      <c r="M281" s="125">
        <f t="shared" si="115"/>
        <v>0</v>
      </c>
      <c r="N281" s="269">
        <f t="shared" si="116"/>
        <v>0</v>
      </c>
      <c r="O281" s="125">
        <f t="shared" si="117"/>
        <v>0</v>
      </c>
      <c r="P281" s="118">
        <f t="shared" si="108"/>
        <v>0</v>
      </c>
      <c r="Q281" s="109">
        <f t="shared" si="109"/>
        <v>0</v>
      </c>
      <c r="R281" s="95">
        <f t="shared" si="118"/>
        <v>0</v>
      </c>
      <c r="S281" s="172">
        <f t="shared" si="110"/>
        <v>0</v>
      </c>
      <c r="T281" s="53"/>
      <c r="U281" s="162">
        <f t="shared" si="123"/>
        <v>270</v>
      </c>
      <c r="V281" s="124">
        <f t="shared" si="124"/>
        <v>0</v>
      </c>
      <c r="W281" s="125">
        <f t="shared" si="125"/>
        <v>0</v>
      </c>
      <c r="X281" s="125">
        <f t="shared" si="126"/>
        <v>0</v>
      </c>
      <c r="Y281" s="258">
        <f t="shared" si="105"/>
        <v>0</v>
      </c>
      <c r="Z281" s="269">
        <f t="shared" si="127"/>
        <v>0</v>
      </c>
      <c r="AA281" s="125">
        <f t="shared" si="128"/>
        <v>0</v>
      </c>
      <c r="AB281" s="118">
        <f t="shared" si="119"/>
        <v>0</v>
      </c>
      <c r="AC281" s="109">
        <f t="shared" si="129"/>
        <v>0</v>
      </c>
      <c r="AD281" s="95">
        <f t="shared" si="120"/>
        <v>0</v>
      </c>
      <c r="AE281" s="172">
        <f t="shared" si="111"/>
        <v>0</v>
      </c>
      <c r="AS281" s="53"/>
      <c r="BT281" s="96"/>
      <c r="BU281" s="96"/>
      <c r="BV281" s="96"/>
      <c r="BW281" s="96"/>
    </row>
    <row r="282" spans="1:75" ht="15.6" customHeight="1" x14ac:dyDescent="0.3">
      <c r="A282" s="282">
        <v>271</v>
      </c>
      <c r="B282" s="119" t="str">
        <f t="shared" si="121"/>
        <v/>
      </c>
      <c r="C282" s="120"/>
      <c r="D282" s="82">
        <v>271</v>
      </c>
      <c r="E282" s="121">
        <f t="shared" si="122"/>
        <v>0</v>
      </c>
      <c r="F282" s="1"/>
      <c r="G282" s="4">
        <f t="shared" si="130"/>
        <v>617.41999999999996</v>
      </c>
      <c r="H282" s="102">
        <f t="shared" si="106"/>
        <v>0</v>
      </c>
      <c r="I282" s="162">
        <f t="shared" si="107"/>
        <v>271</v>
      </c>
      <c r="J282" s="124">
        <f t="shared" si="112"/>
        <v>0</v>
      </c>
      <c r="K282" s="125">
        <f t="shared" si="113"/>
        <v>0</v>
      </c>
      <c r="L282" s="125">
        <f t="shared" si="114"/>
        <v>0</v>
      </c>
      <c r="M282" s="125">
        <f t="shared" si="115"/>
        <v>0</v>
      </c>
      <c r="N282" s="269">
        <f t="shared" si="116"/>
        <v>0</v>
      </c>
      <c r="O282" s="125">
        <f t="shared" si="117"/>
        <v>0</v>
      </c>
      <c r="P282" s="118">
        <f t="shared" si="108"/>
        <v>0</v>
      </c>
      <c r="Q282" s="109">
        <f t="shared" si="109"/>
        <v>0</v>
      </c>
      <c r="R282" s="95">
        <f t="shared" si="118"/>
        <v>0</v>
      </c>
      <c r="S282" s="172">
        <f t="shared" si="110"/>
        <v>0</v>
      </c>
      <c r="T282" s="53"/>
      <c r="U282" s="162">
        <f t="shared" si="123"/>
        <v>271</v>
      </c>
      <c r="V282" s="124">
        <f t="shared" si="124"/>
        <v>0</v>
      </c>
      <c r="W282" s="125">
        <f t="shared" si="125"/>
        <v>0</v>
      </c>
      <c r="X282" s="125">
        <f t="shared" si="126"/>
        <v>0</v>
      </c>
      <c r="Y282" s="258">
        <f t="shared" si="105"/>
        <v>0</v>
      </c>
      <c r="Z282" s="269">
        <f t="shared" si="127"/>
        <v>0</v>
      </c>
      <c r="AA282" s="125">
        <f t="shared" si="128"/>
        <v>0</v>
      </c>
      <c r="AB282" s="118">
        <f t="shared" si="119"/>
        <v>0</v>
      </c>
      <c r="AC282" s="109">
        <f t="shared" si="129"/>
        <v>0</v>
      </c>
      <c r="AD282" s="95">
        <f t="shared" si="120"/>
        <v>0</v>
      </c>
      <c r="AE282" s="172">
        <f t="shared" si="111"/>
        <v>0</v>
      </c>
      <c r="AS282" s="53"/>
      <c r="BT282" s="96"/>
      <c r="BU282" s="96"/>
      <c r="BV282" s="96"/>
      <c r="BW282" s="96"/>
    </row>
    <row r="283" spans="1:75" ht="15.6" customHeight="1" x14ac:dyDescent="0.3">
      <c r="A283" s="282">
        <v>272</v>
      </c>
      <c r="B283" s="119" t="str">
        <f t="shared" si="121"/>
        <v/>
      </c>
      <c r="C283" s="120"/>
      <c r="D283" s="82">
        <v>272</v>
      </c>
      <c r="E283" s="121">
        <f t="shared" si="122"/>
        <v>0</v>
      </c>
      <c r="F283" s="1"/>
      <c r="G283" s="4">
        <f t="shared" si="130"/>
        <v>618.41999999999996</v>
      </c>
      <c r="H283" s="102">
        <f t="shared" si="106"/>
        <v>0</v>
      </c>
      <c r="I283" s="162">
        <f t="shared" si="107"/>
        <v>272</v>
      </c>
      <c r="J283" s="124">
        <f t="shared" si="112"/>
        <v>0</v>
      </c>
      <c r="K283" s="125">
        <f t="shared" si="113"/>
        <v>0</v>
      </c>
      <c r="L283" s="125">
        <f t="shared" si="114"/>
        <v>0</v>
      </c>
      <c r="M283" s="125">
        <f t="shared" si="115"/>
        <v>0</v>
      </c>
      <c r="N283" s="269">
        <f t="shared" si="116"/>
        <v>0</v>
      </c>
      <c r="O283" s="125">
        <f t="shared" si="117"/>
        <v>0</v>
      </c>
      <c r="P283" s="118">
        <f t="shared" si="108"/>
        <v>0</v>
      </c>
      <c r="Q283" s="109">
        <f t="shared" si="109"/>
        <v>0</v>
      </c>
      <c r="R283" s="95">
        <f t="shared" si="118"/>
        <v>0</v>
      </c>
      <c r="S283" s="172">
        <f t="shared" si="110"/>
        <v>0</v>
      </c>
      <c r="T283" s="53"/>
      <c r="U283" s="162">
        <f t="shared" si="123"/>
        <v>272</v>
      </c>
      <c r="V283" s="124">
        <f t="shared" si="124"/>
        <v>0</v>
      </c>
      <c r="W283" s="125">
        <f t="shared" si="125"/>
        <v>0</v>
      </c>
      <c r="X283" s="125">
        <f t="shared" si="126"/>
        <v>0</v>
      </c>
      <c r="Y283" s="258">
        <f t="shared" si="105"/>
        <v>0</v>
      </c>
      <c r="Z283" s="269">
        <f t="shared" si="127"/>
        <v>0</v>
      </c>
      <c r="AA283" s="125">
        <f t="shared" si="128"/>
        <v>0</v>
      </c>
      <c r="AB283" s="118">
        <f t="shared" si="119"/>
        <v>0</v>
      </c>
      <c r="AC283" s="109">
        <f t="shared" si="129"/>
        <v>0</v>
      </c>
      <c r="AD283" s="95">
        <f t="shared" si="120"/>
        <v>0</v>
      </c>
      <c r="AE283" s="172">
        <f t="shared" si="111"/>
        <v>0</v>
      </c>
      <c r="AS283" s="53"/>
      <c r="BT283" s="96"/>
      <c r="BU283" s="96"/>
      <c r="BV283" s="96"/>
      <c r="BW283" s="96"/>
    </row>
    <row r="284" spans="1:75" ht="15.6" customHeight="1" x14ac:dyDescent="0.3">
      <c r="A284" s="282">
        <v>273</v>
      </c>
      <c r="B284" s="119" t="str">
        <f t="shared" si="121"/>
        <v/>
      </c>
      <c r="C284" s="120"/>
      <c r="D284" s="82">
        <v>273</v>
      </c>
      <c r="E284" s="121">
        <f t="shared" si="122"/>
        <v>0</v>
      </c>
      <c r="F284" s="1"/>
      <c r="G284" s="4">
        <f t="shared" si="130"/>
        <v>619.41999999999996</v>
      </c>
      <c r="H284" s="102">
        <f t="shared" si="106"/>
        <v>0</v>
      </c>
      <c r="I284" s="162">
        <f t="shared" si="107"/>
        <v>273</v>
      </c>
      <c r="J284" s="124">
        <f t="shared" si="112"/>
        <v>0</v>
      </c>
      <c r="K284" s="125">
        <f t="shared" si="113"/>
        <v>0</v>
      </c>
      <c r="L284" s="125">
        <f t="shared" si="114"/>
        <v>0</v>
      </c>
      <c r="M284" s="125">
        <f t="shared" si="115"/>
        <v>0</v>
      </c>
      <c r="N284" s="269">
        <f t="shared" si="116"/>
        <v>0</v>
      </c>
      <c r="O284" s="125">
        <f t="shared" si="117"/>
        <v>0</v>
      </c>
      <c r="P284" s="118">
        <f t="shared" si="108"/>
        <v>0</v>
      </c>
      <c r="Q284" s="109">
        <f t="shared" si="109"/>
        <v>0</v>
      </c>
      <c r="R284" s="95">
        <f t="shared" si="118"/>
        <v>0</v>
      </c>
      <c r="S284" s="172">
        <f t="shared" si="110"/>
        <v>0</v>
      </c>
      <c r="T284" s="53"/>
      <c r="U284" s="162">
        <f t="shared" si="123"/>
        <v>273</v>
      </c>
      <c r="V284" s="124">
        <f t="shared" si="124"/>
        <v>0</v>
      </c>
      <c r="W284" s="125">
        <f t="shared" si="125"/>
        <v>0</v>
      </c>
      <c r="X284" s="125">
        <f t="shared" si="126"/>
        <v>0</v>
      </c>
      <c r="Y284" s="258">
        <f t="shared" si="105"/>
        <v>0</v>
      </c>
      <c r="Z284" s="269">
        <f t="shared" si="127"/>
        <v>0</v>
      </c>
      <c r="AA284" s="125">
        <f t="shared" si="128"/>
        <v>0</v>
      </c>
      <c r="AB284" s="118">
        <f t="shared" si="119"/>
        <v>0</v>
      </c>
      <c r="AC284" s="109">
        <f t="shared" si="129"/>
        <v>0</v>
      </c>
      <c r="AD284" s="95">
        <f t="shared" si="120"/>
        <v>0</v>
      </c>
      <c r="AE284" s="172">
        <f t="shared" si="111"/>
        <v>0</v>
      </c>
      <c r="AS284" s="53"/>
      <c r="BT284" s="96"/>
      <c r="BU284" s="96"/>
      <c r="BV284" s="96"/>
      <c r="BW284" s="96"/>
    </row>
    <row r="285" spans="1:75" ht="15.6" customHeight="1" x14ac:dyDescent="0.3">
      <c r="A285" s="282">
        <v>274</v>
      </c>
      <c r="B285" s="119" t="str">
        <f t="shared" si="121"/>
        <v/>
      </c>
      <c r="C285" s="120"/>
      <c r="D285" s="82">
        <v>274</v>
      </c>
      <c r="E285" s="121">
        <f t="shared" si="122"/>
        <v>0</v>
      </c>
      <c r="F285" s="1"/>
      <c r="G285" s="4">
        <f t="shared" si="130"/>
        <v>620.41999999999996</v>
      </c>
      <c r="H285" s="102">
        <f t="shared" si="106"/>
        <v>0</v>
      </c>
      <c r="I285" s="162">
        <f t="shared" si="107"/>
        <v>274</v>
      </c>
      <c r="J285" s="124">
        <f t="shared" si="112"/>
        <v>0</v>
      </c>
      <c r="K285" s="125">
        <f t="shared" si="113"/>
        <v>0</v>
      </c>
      <c r="L285" s="125">
        <f t="shared" si="114"/>
        <v>0</v>
      </c>
      <c r="M285" s="125">
        <f t="shared" si="115"/>
        <v>0</v>
      </c>
      <c r="N285" s="269">
        <f t="shared" si="116"/>
        <v>0</v>
      </c>
      <c r="O285" s="125">
        <f t="shared" si="117"/>
        <v>0</v>
      </c>
      <c r="P285" s="118">
        <f t="shared" si="108"/>
        <v>0</v>
      </c>
      <c r="Q285" s="109">
        <f t="shared" si="109"/>
        <v>0</v>
      </c>
      <c r="R285" s="95">
        <f t="shared" si="118"/>
        <v>0</v>
      </c>
      <c r="S285" s="172">
        <f t="shared" si="110"/>
        <v>0</v>
      </c>
      <c r="T285" s="53"/>
      <c r="U285" s="162">
        <f t="shared" si="123"/>
        <v>274</v>
      </c>
      <c r="V285" s="124">
        <f t="shared" si="124"/>
        <v>0</v>
      </c>
      <c r="W285" s="125">
        <f t="shared" si="125"/>
        <v>0</v>
      </c>
      <c r="X285" s="125">
        <f t="shared" si="126"/>
        <v>0</v>
      </c>
      <c r="Y285" s="258">
        <f t="shared" si="105"/>
        <v>0</v>
      </c>
      <c r="Z285" s="269">
        <f t="shared" si="127"/>
        <v>0</v>
      </c>
      <c r="AA285" s="125">
        <f t="shared" si="128"/>
        <v>0</v>
      </c>
      <c r="AB285" s="118">
        <f t="shared" si="119"/>
        <v>0</v>
      </c>
      <c r="AC285" s="109">
        <f t="shared" si="129"/>
        <v>0</v>
      </c>
      <c r="AD285" s="95">
        <f t="shared" si="120"/>
        <v>0</v>
      </c>
      <c r="AE285" s="172">
        <f t="shared" si="111"/>
        <v>0</v>
      </c>
      <c r="AS285" s="53"/>
      <c r="BT285" s="96"/>
      <c r="BU285" s="96"/>
      <c r="BV285" s="96"/>
      <c r="BW285" s="96"/>
    </row>
    <row r="286" spans="1:75" ht="15.6" customHeight="1" x14ac:dyDescent="0.3">
      <c r="A286" s="282">
        <v>275</v>
      </c>
      <c r="B286" s="119" t="str">
        <f t="shared" si="121"/>
        <v/>
      </c>
      <c r="C286" s="120"/>
      <c r="D286" s="82">
        <v>275</v>
      </c>
      <c r="E286" s="121">
        <f t="shared" si="122"/>
        <v>0</v>
      </c>
      <c r="F286" s="1"/>
      <c r="G286" s="4">
        <f t="shared" si="130"/>
        <v>621.41999999999996</v>
      </c>
      <c r="H286" s="102">
        <f t="shared" si="106"/>
        <v>0</v>
      </c>
      <c r="I286" s="162">
        <f t="shared" si="107"/>
        <v>275</v>
      </c>
      <c r="J286" s="124">
        <f t="shared" si="112"/>
        <v>0</v>
      </c>
      <c r="K286" s="125">
        <f t="shared" si="113"/>
        <v>0</v>
      </c>
      <c r="L286" s="125">
        <f t="shared" si="114"/>
        <v>0</v>
      </c>
      <c r="M286" s="125">
        <f t="shared" si="115"/>
        <v>0</v>
      </c>
      <c r="N286" s="269">
        <f t="shared" si="116"/>
        <v>0</v>
      </c>
      <c r="O286" s="125">
        <f t="shared" si="117"/>
        <v>0</v>
      </c>
      <c r="P286" s="118">
        <f t="shared" si="108"/>
        <v>0</v>
      </c>
      <c r="Q286" s="109">
        <f t="shared" si="109"/>
        <v>0</v>
      </c>
      <c r="R286" s="95">
        <f t="shared" si="118"/>
        <v>0</v>
      </c>
      <c r="S286" s="172">
        <f t="shared" si="110"/>
        <v>0</v>
      </c>
      <c r="T286" s="53"/>
      <c r="U286" s="162">
        <f t="shared" si="123"/>
        <v>275</v>
      </c>
      <c r="V286" s="124">
        <f t="shared" si="124"/>
        <v>0</v>
      </c>
      <c r="W286" s="125">
        <f t="shared" si="125"/>
        <v>0</v>
      </c>
      <c r="X286" s="125">
        <f t="shared" si="126"/>
        <v>0</v>
      </c>
      <c r="Y286" s="258">
        <f t="shared" si="105"/>
        <v>0</v>
      </c>
      <c r="Z286" s="269">
        <f t="shared" si="127"/>
        <v>0</v>
      </c>
      <c r="AA286" s="125">
        <f t="shared" si="128"/>
        <v>0</v>
      </c>
      <c r="AB286" s="118">
        <f t="shared" si="119"/>
        <v>0</v>
      </c>
      <c r="AC286" s="109">
        <f t="shared" si="129"/>
        <v>0</v>
      </c>
      <c r="AD286" s="95">
        <f t="shared" si="120"/>
        <v>0</v>
      </c>
      <c r="AE286" s="172">
        <f t="shared" si="111"/>
        <v>0</v>
      </c>
      <c r="AS286" s="53"/>
      <c r="BT286" s="96"/>
      <c r="BU286" s="96"/>
      <c r="BV286" s="96"/>
      <c r="BW286" s="96"/>
    </row>
    <row r="287" spans="1:75" ht="15.6" customHeight="1" x14ac:dyDescent="0.3">
      <c r="A287" s="282">
        <v>276</v>
      </c>
      <c r="B287" s="119" t="str">
        <f t="shared" si="121"/>
        <v/>
      </c>
      <c r="C287" s="120"/>
      <c r="D287" s="82">
        <v>276</v>
      </c>
      <c r="E287" s="121">
        <f t="shared" si="122"/>
        <v>0</v>
      </c>
      <c r="F287" s="1"/>
      <c r="G287" s="4">
        <f t="shared" si="130"/>
        <v>622.41999999999996</v>
      </c>
      <c r="H287" s="102">
        <f t="shared" si="106"/>
        <v>0</v>
      </c>
      <c r="I287" s="162">
        <f t="shared" si="107"/>
        <v>276</v>
      </c>
      <c r="J287" s="124">
        <f t="shared" si="112"/>
        <v>0</v>
      </c>
      <c r="K287" s="125">
        <f t="shared" si="113"/>
        <v>0</v>
      </c>
      <c r="L287" s="125">
        <f t="shared" si="114"/>
        <v>0</v>
      </c>
      <c r="M287" s="125">
        <f t="shared" si="115"/>
        <v>0</v>
      </c>
      <c r="N287" s="269">
        <f t="shared" si="116"/>
        <v>0</v>
      </c>
      <c r="O287" s="125">
        <f t="shared" si="117"/>
        <v>0</v>
      </c>
      <c r="P287" s="118">
        <f t="shared" si="108"/>
        <v>0</v>
      </c>
      <c r="Q287" s="109">
        <f t="shared" si="109"/>
        <v>0</v>
      </c>
      <c r="R287" s="95">
        <f t="shared" si="118"/>
        <v>0</v>
      </c>
      <c r="S287" s="172">
        <f t="shared" si="110"/>
        <v>0</v>
      </c>
      <c r="T287" s="53"/>
      <c r="U287" s="162">
        <f t="shared" si="123"/>
        <v>276</v>
      </c>
      <c r="V287" s="124">
        <f t="shared" si="124"/>
        <v>0</v>
      </c>
      <c r="W287" s="125">
        <f t="shared" si="125"/>
        <v>0</v>
      </c>
      <c r="X287" s="125">
        <f t="shared" si="126"/>
        <v>0</v>
      </c>
      <c r="Y287" s="258">
        <f t="shared" si="105"/>
        <v>0</v>
      </c>
      <c r="Z287" s="269">
        <f t="shared" si="127"/>
        <v>0</v>
      </c>
      <c r="AA287" s="125">
        <f t="shared" si="128"/>
        <v>0</v>
      </c>
      <c r="AB287" s="118">
        <f t="shared" si="119"/>
        <v>0</v>
      </c>
      <c r="AC287" s="109">
        <f t="shared" si="129"/>
        <v>0</v>
      </c>
      <c r="AD287" s="95">
        <f t="shared" si="120"/>
        <v>0</v>
      </c>
      <c r="AE287" s="172">
        <f t="shared" si="111"/>
        <v>0</v>
      </c>
      <c r="AS287" s="53"/>
      <c r="BT287" s="96"/>
      <c r="BU287" s="96"/>
      <c r="BV287" s="96"/>
      <c r="BW287" s="96"/>
    </row>
    <row r="288" spans="1:75" ht="15.6" customHeight="1" x14ac:dyDescent="0.3">
      <c r="A288" s="282">
        <v>277</v>
      </c>
      <c r="B288" s="119" t="str">
        <f t="shared" si="121"/>
        <v/>
      </c>
      <c r="C288" s="120"/>
      <c r="D288" s="82">
        <v>277</v>
      </c>
      <c r="E288" s="121">
        <f t="shared" si="122"/>
        <v>0</v>
      </c>
      <c r="F288" s="1"/>
      <c r="G288" s="4">
        <f t="shared" si="130"/>
        <v>623.41999999999996</v>
      </c>
      <c r="H288" s="102">
        <f t="shared" si="106"/>
        <v>0</v>
      </c>
      <c r="I288" s="162">
        <f t="shared" si="107"/>
        <v>277</v>
      </c>
      <c r="J288" s="124">
        <f t="shared" si="112"/>
        <v>0</v>
      </c>
      <c r="K288" s="125">
        <f t="shared" si="113"/>
        <v>0</v>
      </c>
      <c r="L288" s="125">
        <f t="shared" si="114"/>
        <v>0</v>
      </c>
      <c r="M288" s="125">
        <f t="shared" si="115"/>
        <v>0</v>
      </c>
      <c r="N288" s="269">
        <f t="shared" si="116"/>
        <v>0</v>
      </c>
      <c r="O288" s="125">
        <f t="shared" si="117"/>
        <v>0</v>
      </c>
      <c r="P288" s="118">
        <f t="shared" si="108"/>
        <v>0</v>
      </c>
      <c r="Q288" s="109">
        <f t="shared" si="109"/>
        <v>0</v>
      </c>
      <c r="R288" s="95">
        <f t="shared" si="118"/>
        <v>0</v>
      </c>
      <c r="S288" s="172">
        <f t="shared" si="110"/>
        <v>0</v>
      </c>
      <c r="T288" s="53"/>
      <c r="U288" s="162">
        <f t="shared" si="123"/>
        <v>277</v>
      </c>
      <c r="V288" s="124">
        <f t="shared" si="124"/>
        <v>0</v>
      </c>
      <c r="W288" s="125">
        <f t="shared" si="125"/>
        <v>0</v>
      </c>
      <c r="X288" s="125">
        <f t="shared" si="126"/>
        <v>0</v>
      </c>
      <c r="Y288" s="258">
        <f t="shared" si="105"/>
        <v>0</v>
      </c>
      <c r="Z288" s="269">
        <f t="shared" si="127"/>
        <v>0</v>
      </c>
      <c r="AA288" s="125">
        <f t="shared" si="128"/>
        <v>0</v>
      </c>
      <c r="AB288" s="118">
        <f t="shared" si="119"/>
        <v>0</v>
      </c>
      <c r="AC288" s="109">
        <f t="shared" si="129"/>
        <v>0</v>
      </c>
      <c r="AD288" s="95">
        <f t="shared" si="120"/>
        <v>0</v>
      </c>
      <c r="AE288" s="172">
        <f t="shared" si="111"/>
        <v>0</v>
      </c>
      <c r="AS288" s="53"/>
      <c r="BT288" s="96"/>
      <c r="BU288" s="96"/>
      <c r="BV288" s="96"/>
      <c r="BW288" s="96"/>
    </row>
    <row r="289" spans="1:75" ht="15.6" customHeight="1" x14ac:dyDescent="0.3">
      <c r="A289" s="282">
        <v>278</v>
      </c>
      <c r="B289" s="119" t="str">
        <f t="shared" si="121"/>
        <v/>
      </c>
      <c r="C289" s="120"/>
      <c r="D289" s="82">
        <v>278</v>
      </c>
      <c r="E289" s="121">
        <f t="shared" si="122"/>
        <v>0</v>
      </c>
      <c r="F289" s="1"/>
      <c r="G289" s="4">
        <f t="shared" si="130"/>
        <v>624.41999999999996</v>
      </c>
      <c r="H289" s="102">
        <f t="shared" si="106"/>
        <v>0</v>
      </c>
      <c r="I289" s="162">
        <f t="shared" si="107"/>
        <v>278</v>
      </c>
      <c r="J289" s="124">
        <f t="shared" si="112"/>
        <v>0</v>
      </c>
      <c r="K289" s="125">
        <f t="shared" si="113"/>
        <v>0</v>
      </c>
      <c r="L289" s="125">
        <f t="shared" si="114"/>
        <v>0</v>
      </c>
      <c r="M289" s="125">
        <f t="shared" si="115"/>
        <v>0</v>
      </c>
      <c r="N289" s="269">
        <f t="shared" si="116"/>
        <v>0</v>
      </c>
      <c r="O289" s="125">
        <f t="shared" si="117"/>
        <v>0</v>
      </c>
      <c r="P289" s="118">
        <f t="shared" si="108"/>
        <v>0</v>
      </c>
      <c r="Q289" s="109">
        <f t="shared" si="109"/>
        <v>0</v>
      </c>
      <c r="R289" s="95">
        <f t="shared" si="118"/>
        <v>0</v>
      </c>
      <c r="S289" s="172">
        <f t="shared" si="110"/>
        <v>0</v>
      </c>
      <c r="T289" s="53"/>
      <c r="U289" s="162">
        <f t="shared" si="123"/>
        <v>278</v>
      </c>
      <c r="V289" s="124">
        <f t="shared" si="124"/>
        <v>0</v>
      </c>
      <c r="W289" s="125">
        <f t="shared" si="125"/>
        <v>0</v>
      </c>
      <c r="X289" s="125">
        <f t="shared" si="126"/>
        <v>0</v>
      </c>
      <c r="Y289" s="258">
        <f t="shared" si="105"/>
        <v>0</v>
      </c>
      <c r="Z289" s="269">
        <f t="shared" si="127"/>
        <v>0</v>
      </c>
      <c r="AA289" s="125">
        <f t="shared" si="128"/>
        <v>0</v>
      </c>
      <c r="AB289" s="118">
        <f t="shared" si="119"/>
        <v>0</v>
      </c>
      <c r="AC289" s="109">
        <f t="shared" si="129"/>
        <v>0</v>
      </c>
      <c r="AD289" s="95">
        <f t="shared" si="120"/>
        <v>0</v>
      </c>
      <c r="AE289" s="172">
        <f t="shared" si="111"/>
        <v>0</v>
      </c>
      <c r="AS289" s="53"/>
      <c r="BT289" s="96"/>
      <c r="BU289" s="96"/>
      <c r="BV289" s="96"/>
      <c r="BW289" s="96"/>
    </row>
    <row r="290" spans="1:75" ht="15.6" customHeight="1" x14ac:dyDescent="0.3">
      <c r="A290" s="282">
        <v>279</v>
      </c>
      <c r="B290" s="119" t="str">
        <f t="shared" si="121"/>
        <v/>
      </c>
      <c r="C290" s="120"/>
      <c r="D290" s="82">
        <v>279</v>
      </c>
      <c r="E290" s="121">
        <f t="shared" si="122"/>
        <v>0</v>
      </c>
      <c r="F290" s="1"/>
      <c r="G290" s="4">
        <f t="shared" si="130"/>
        <v>625.41999999999996</v>
      </c>
      <c r="H290" s="102">
        <f t="shared" si="106"/>
        <v>0</v>
      </c>
      <c r="I290" s="162">
        <f t="shared" si="107"/>
        <v>279</v>
      </c>
      <c r="J290" s="124">
        <f t="shared" si="112"/>
        <v>0</v>
      </c>
      <c r="K290" s="125">
        <f t="shared" si="113"/>
        <v>0</v>
      </c>
      <c r="L290" s="125">
        <f t="shared" si="114"/>
        <v>0</v>
      </c>
      <c r="M290" s="125">
        <f t="shared" si="115"/>
        <v>0</v>
      </c>
      <c r="N290" s="269">
        <f t="shared" si="116"/>
        <v>0</v>
      </c>
      <c r="O290" s="125">
        <f t="shared" si="117"/>
        <v>0</v>
      </c>
      <c r="P290" s="118">
        <f t="shared" si="108"/>
        <v>0</v>
      </c>
      <c r="Q290" s="109">
        <f t="shared" si="109"/>
        <v>0</v>
      </c>
      <c r="R290" s="95">
        <f t="shared" si="118"/>
        <v>0</v>
      </c>
      <c r="S290" s="172">
        <f t="shared" si="110"/>
        <v>0</v>
      </c>
      <c r="T290" s="53"/>
      <c r="U290" s="162">
        <f t="shared" si="123"/>
        <v>279</v>
      </c>
      <c r="V290" s="124">
        <f t="shared" si="124"/>
        <v>0</v>
      </c>
      <c r="W290" s="125">
        <f t="shared" si="125"/>
        <v>0</v>
      </c>
      <c r="X290" s="125">
        <f t="shared" si="126"/>
        <v>0</v>
      </c>
      <c r="Y290" s="258">
        <f t="shared" si="105"/>
        <v>0</v>
      </c>
      <c r="Z290" s="269">
        <f t="shared" si="127"/>
        <v>0</v>
      </c>
      <c r="AA290" s="125">
        <f t="shared" si="128"/>
        <v>0</v>
      </c>
      <c r="AB290" s="118">
        <f t="shared" si="119"/>
        <v>0</v>
      </c>
      <c r="AC290" s="109">
        <f t="shared" si="129"/>
        <v>0</v>
      </c>
      <c r="AD290" s="95">
        <f t="shared" si="120"/>
        <v>0</v>
      </c>
      <c r="AE290" s="172">
        <f t="shared" si="111"/>
        <v>0</v>
      </c>
      <c r="AS290" s="53"/>
      <c r="BT290" s="96"/>
      <c r="BU290" s="96"/>
      <c r="BV290" s="96"/>
      <c r="BW290" s="96"/>
    </row>
    <row r="291" spans="1:75" ht="15.6" customHeight="1" x14ac:dyDescent="0.3">
      <c r="A291" s="282">
        <v>280</v>
      </c>
      <c r="B291" s="119" t="str">
        <f t="shared" si="121"/>
        <v/>
      </c>
      <c r="C291" s="120"/>
      <c r="D291" s="82">
        <v>280</v>
      </c>
      <c r="E291" s="121">
        <f t="shared" si="122"/>
        <v>0</v>
      </c>
      <c r="F291" s="1"/>
      <c r="G291" s="4">
        <f t="shared" si="130"/>
        <v>626.41999999999996</v>
      </c>
      <c r="H291" s="102">
        <f t="shared" si="106"/>
        <v>0</v>
      </c>
      <c r="I291" s="162">
        <f t="shared" si="107"/>
        <v>280</v>
      </c>
      <c r="J291" s="124">
        <f t="shared" si="112"/>
        <v>0</v>
      </c>
      <c r="K291" s="125">
        <f t="shared" si="113"/>
        <v>0</v>
      </c>
      <c r="L291" s="125">
        <f t="shared" si="114"/>
        <v>0</v>
      </c>
      <c r="M291" s="125">
        <f t="shared" si="115"/>
        <v>0</v>
      </c>
      <c r="N291" s="269">
        <f t="shared" si="116"/>
        <v>0</v>
      </c>
      <c r="O291" s="125">
        <f t="shared" si="117"/>
        <v>0</v>
      </c>
      <c r="P291" s="118">
        <f t="shared" si="108"/>
        <v>0</v>
      </c>
      <c r="Q291" s="109">
        <f t="shared" si="109"/>
        <v>0</v>
      </c>
      <c r="R291" s="95">
        <f t="shared" si="118"/>
        <v>0</v>
      </c>
      <c r="S291" s="172">
        <f t="shared" si="110"/>
        <v>0</v>
      </c>
      <c r="T291" s="53"/>
      <c r="U291" s="162">
        <f t="shared" si="123"/>
        <v>280</v>
      </c>
      <c r="V291" s="124">
        <f t="shared" si="124"/>
        <v>0</v>
      </c>
      <c r="W291" s="125">
        <f t="shared" si="125"/>
        <v>0</v>
      </c>
      <c r="X291" s="125">
        <f t="shared" si="126"/>
        <v>0</v>
      </c>
      <c r="Y291" s="258">
        <f t="shared" si="105"/>
        <v>0</v>
      </c>
      <c r="Z291" s="269">
        <f t="shared" si="127"/>
        <v>0</v>
      </c>
      <c r="AA291" s="125">
        <f t="shared" si="128"/>
        <v>0</v>
      </c>
      <c r="AB291" s="118">
        <f t="shared" si="119"/>
        <v>0</v>
      </c>
      <c r="AC291" s="109">
        <f t="shared" si="129"/>
        <v>0</v>
      </c>
      <c r="AD291" s="95">
        <f t="shared" si="120"/>
        <v>0</v>
      </c>
      <c r="AE291" s="172">
        <f t="shared" si="111"/>
        <v>0</v>
      </c>
      <c r="AS291" s="53"/>
      <c r="BT291" s="96"/>
      <c r="BU291" s="96"/>
      <c r="BV291" s="96"/>
      <c r="BW291" s="96"/>
    </row>
    <row r="292" spans="1:75" ht="15.6" customHeight="1" x14ac:dyDescent="0.3">
      <c r="A292" s="282">
        <v>281</v>
      </c>
      <c r="B292" s="119" t="str">
        <f t="shared" si="121"/>
        <v/>
      </c>
      <c r="C292" s="120"/>
      <c r="D292" s="82">
        <v>281</v>
      </c>
      <c r="E292" s="121">
        <f t="shared" si="122"/>
        <v>0</v>
      </c>
      <c r="F292" s="1"/>
      <c r="G292" s="4">
        <f t="shared" si="130"/>
        <v>627.41999999999996</v>
      </c>
      <c r="H292" s="102">
        <f t="shared" si="106"/>
        <v>0</v>
      </c>
      <c r="I292" s="162">
        <f t="shared" si="107"/>
        <v>281</v>
      </c>
      <c r="J292" s="124">
        <f t="shared" si="112"/>
        <v>0</v>
      </c>
      <c r="K292" s="125">
        <f t="shared" si="113"/>
        <v>0</v>
      </c>
      <c r="L292" s="125">
        <f t="shared" si="114"/>
        <v>0</v>
      </c>
      <c r="M292" s="125">
        <f t="shared" si="115"/>
        <v>0</v>
      </c>
      <c r="N292" s="269">
        <f t="shared" si="116"/>
        <v>0</v>
      </c>
      <c r="O292" s="125">
        <f t="shared" si="117"/>
        <v>0</v>
      </c>
      <c r="P292" s="118">
        <f t="shared" si="108"/>
        <v>0</v>
      </c>
      <c r="Q292" s="109">
        <f t="shared" si="109"/>
        <v>0</v>
      </c>
      <c r="R292" s="95">
        <f t="shared" si="118"/>
        <v>0</v>
      </c>
      <c r="S292" s="172">
        <f t="shared" si="110"/>
        <v>0</v>
      </c>
      <c r="T292" s="53"/>
      <c r="U292" s="162">
        <f t="shared" si="123"/>
        <v>281</v>
      </c>
      <c r="V292" s="124">
        <f t="shared" si="124"/>
        <v>0</v>
      </c>
      <c r="W292" s="125">
        <f t="shared" si="125"/>
        <v>0</v>
      </c>
      <c r="X292" s="125">
        <f t="shared" si="126"/>
        <v>0</v>
      </c>
      <c r="Y292" s="258">
        <f t="shared" si="105"/>
        <v>0</v>
      </c>
      <c r="Z292" s="269">
        <f t="shared" si="127"/>
        <v>0</v>
      </c>
      <c r="AA292" s="125">
        <f t="shared" si="128"/>
        <v>0</v>
      </c>
      <c r="AB292" s="118">
        <f t="shared" si="119"/>
        <v>0</v>
      </c>
      <c r="AC292" s="109">
        <f t="shared" si="129"/>
        <v>0</v>
      </c>
      <c r="AD292" s="95">
        <f t="shared" si="120"/>
        <v>0</v>
      </c>
      <c r="AE292" s="172">
        <f t="shared" si="111"/>
        <v>0</v>
      </c>
      <c r="AS292" s="53"/>
      <c r="BT292" s="96"/>
      <c r="BU292" s="96"/>
      <c r="BV292" s="96"/>
      <c r="BW292" s="96"/>
    </row>
    <row r="293" spans="1:75" ht="15.6" customHeight="1" x14ac:dyDescent="0.3">
      <c r="A293" s="282">
        <v>282</v>
      </c>
      <c r="B293" s="119" t="str">
        <f t="shared" si="121"/>
        <v/>
      </c>
      <c r="C293" s="120"/>
      <c r="D293" s="82">
        <v>282</v>
      </c>
      <c r="E293" s="121">
        <f t="shared" si="122"/>
        <v>0</v>
      </c>
      <c r="F293" s="1"/>
      <c r="G293" s="4">
        <f t="shared" si="130"/>
        <v>628.41999999999996</v>
      </c>
      <c r="H293" s="102">
        <f t="shared" si="106"/>
        <v>0</v>
      </c>
      <c r="I293" s="162">
        <f t="shared" si="107"/>
        <v>282</v>
      </c>
      <c r="J293" s="124">
        <f t="shared" si="112"/>
        <v>0</v>
      </c>
      <c r="K293" s="125">
        <f t="shared" si="113"/>
        <v>0</v>
      </c>
      <c r="L293" s="125">
        <f t="shared" si="114"/>
        <v>0</v>
      </c>
      <c r="M293" s="125">
        <f t="shared" si="115"/>
        <v>0</v>
      </c>
      <c r="N293" s="269">
        <f t="shared" si="116"/>
        <v>0</v>
      </c>
      <c r="O293" s="125">
        <f t="shared" si="117"/>
        <v>0</v>
      </c>
      <c r="P293" s="118">
        <f t="shared" si="108"/>
        <v>0</v>
      </c>
      <c r="Q293" s="109">
        <f t="shared" si="109"/>
        <v>0</v>
      </c>
      <c r="R293" s="95">
        <f t="shared" si="118"/>
        <v>0</v>
      </c>
      <c r="S293" s="172">
        <f t="shared" si="110"/>
        <v>0</v>
      </c>
      <c r="T293" s="53"/>
      <c r="U293" s="162">
        <f t="shared" si="123"/>
        <v>282</v>
      </c>
      <c r="V293" s="124">
        <f t="shared" si="124"/>
        <v>0</v>
      </c>
      <c r="W293" s="125">
        <f t="shared" si="125"/>
        <v>0</v>
      </c>
      <c r="X293" s="125">
        <f t="shared" si="126"/>
        <v>0</v>
      </c>
      <c r="Y293" s="258">
        <f t="shared" si="105"/>
        <v>0</v>
      </c>
      <c r="Z293" s="269">
        <f t="shared" si="127"/>
        <v>0</v>
      </c>
      <c r="AA293" s="125">
        <f t="shared" si="128"/>
        <v>0</v>
      </c>
      <c r="AB293" s="118">
        <f t="shared" si="119"/>
        <v>0</v>
      </c>
      <c r="AC293" s="109">
        <f t="shared" si="129"/>
        <v>0</v>
      </c>
      <c r="AD293" s="95">
        <f t="shared" si="120"/>
        <v>0</v>
      </c>
      <c r="AE293" s="172">
        <f t="shared" si="111"/>
        <v>0</v>
      </c>
      <c r="AS293" s="53"/>
      <c r="BT293" s="96"/>
      <c r="BU293" s="96"/>
      <c r="BV293" s="96"/>
      <c r="BW293" s="96"/>
    </row>
    <row r="294" spans="1:75" ht="15.6" customHeight="1" x14ac:dyDescent="0.3">
      <c r="A294" s="282">
        <v>283</v>
      </c>
      <c r="B294" s="119" t="str">
        <f t="shared" si="121"/>
        <v/>
      </c>
      <c r="C294" s="120"/>
      <c r="D294" s="82">
        <v>283</v>
      </c>
      <c r="E294" s="121">
        <f t="shared" si="122"/>
        <v>0</v>
      </c>
      <c r="F294" s="1"/>
      <c r="G294" s="4">
        <f t="shared" si="130"/>
        <v>629.41999999999996</v>
      </c>
      <c r="H294" s="102">
        <f t="shared" si="106"/>
        <v>0</v>
      </c>
      <c r="I294" s="162">
        <f t="shared" si="107"/>
        <v>283</v>
      </c>
      <c r="J294" s="124">
        <f t="shared" si="112"/>
        <v>0</v>
      </c>
      <c r="K294" s="125">
        <f t="shared" si="113"/>
        <v>0</v>
      </c>
      <c r="L294" s="125">
        <f t="shared" si="114"/>
        <v>0</v>
      </c>
      <c r="M294" s="125">
        <f t="shared" si="115"/>
        <v>0</v>
      </c>
      <c r="N294" s="269">
        <f t="shared" si="116"/>
        <v>0</v>
      </c>
      <c r="O294" s="125">
        <f t="shared" si="117"/>
        <v>0</v>
      </c>
      <c r="P294" s="118">
        <f t="shared" si="108"/>
        <v>0</v>
      </c>
      <c r="Q294" s="109">
        <f t="shared" si="109"/>
        <v>0</v>
      </c>
      <c r="R294" s="95">
        <f t="shared" si="118"/>
        <v>0</v>
      </c>
      <c r="S294" s="172">
        <f t="shared" si="110"/>
        <v>0</v>
      </c>
      <c r="T294" s="53"/>
      <c r="U294" s="162">
        <f t="shared" si="123"/>
        <v>283</v>
      </c>
      <c r="V294" s="124">
        <f t="shared" si="124"/>
        <v>0</v>
      </c>
      <c r="W294" s="125">
        <f t="shared" si="125"/>
        <v>0</v>
      </c>
      <c r="X294" s="125">
        <f t="shared" si="126"/>
        <v>0</v>
      </c>
      <c r="Y294" s="258">
        <f t="shared" si="105"/>
        <v>0</v>
      </c>
      <c r="Z294" s="269">
        <f t="shared" si="127"/>
        <v>0</v>
      </c>
      <c r="AA294" s="125">
        <f t="shared" si="128"/>
        <v>0</v>
      </c>
      <c r="AB294" s="118">
        <f t="shared" si="119"/>
        <v>0</v>
      </c>
      <c r="AC294" s="109">
        <f t="shared" si="129"/>
        <v>0</v>
      </c>
      <c r="AD294" s="95">
        <f t="shared" si="120"/>
        <v>0</v>
      </c>
      <c r="AE294" s="172">
        <f t="shared" si="111"/>
        <v>0</v>
      </c>
      <c r="AS294" s="53"/>
      <c r="BT294" s="96"/>
      <c r="BU294" s="96"/>
      <c r="BV294" s="96"/>
      <c r="BW294" s="96"/>
    </row>
    <row r="295" spans="1:75" ht="15.6" customHeight="1" x14ac:dyDescent="0.3">
      <c r="A295" s="282">
        <v>284</v>
      </c>
      <c r="B295" s="119" t="str">
        <f t="shared" si="121"/>
        <v/>
      </c>
      <c r="C295" s="120"/>
      <c r="D295" s="82">
        <v>284</v>
      </c>
      <c r="E295" s="121">
        <f t="shared" si="122"/>
        <v>0</v>
      </c>
      <c r="F295" s="1"/>
      <c r="G295" s="4">
        <f t="shared" si="130"/>
        <v>630.41999999999996</v>
      </c>
      <c r="H295" s="102">
        <f t="shared" si="106"/>
        <v>0</v>
      </c>
      <c r="I295" s="162">
        <f t="shared" si="107"/>
        <v>284</v>
      </c>
      <c r="J295" s="124">
        <f t="shared" si="112"/>
        <v>0</v>
      </c>
      <c r="K295" s="125">
        <f t="shared" si="113"/>
        <v>0</v>
      </c>
      <c r="L295" s="125">
        <f t="shared" si="114"/>
        <v>0</v>
      </c>
      <c r="M295" s="125">
        <f t="shared" si="115"/>
        <v>0</v>
      </c>
      <c r="N295" s="269">
        <f t="shared" si="116"/>
        <v>0</v>
      </c>
      <c r="O295" s="125">
        <f t="shared" si="117"/>
        <v>0</v>
      </c>
      <c r="P295" s="118">
        <f t="shared" si="108"/>
        <v>0</v>
      </c>
      <c r="Q295" s="109">
        <f t="shared" si="109"/>
        <v>0</v>
      </c>
      <c r="R295" s="95">
        <f t="shared" si="118"/>
        <v>0</v>
      </c>
      <c r="S295" s="172">
        <f t="shared" si="110"/>
        <v>0</v>
      </c>
      <c r="T295" s="53"/>
      <c r="U295" s="162">
        <f t="shared" si="123"/>
        <v>284</v>
      </c>
      <c r="V295" s="124">
        <f t="shared" si="124"/>
        <v>0</v>
      </c>
      <c r="W295" s="125">
        <f t="shared" si="125"/>
        <v>0</v>
      </c>
      <c r="X295" s="125">
        <f t="shared" si="126"/>
        <v>0</v>
      </c>
      <c r="Y295" s="258">
        <f t="shared" si="105"/>
        <v>0</v>
      </c>
      <c r="Z295" s="269">
        <f t="shared" si="127"/>
        <v>0</v>
      </c>
      <c r="AA295" s="125">
        <f t="shared" si="128"/>
        <v>0</v>
      </c>
      <c r="AB295" s="118">
        <f t="shared" si="119"/>
        <v>0</v>
      </c>
      <c r="AC295" s="109">
        <f t="shared" si="129"/>
        <v>0</v>
      </c>
      <c r="AD295" s="95">
        <f t="shared" si="120"/>
        <v>0</v>
      </c>
      <c r="AE295" s="172">
        <f t="shared" si="111"/>
        <v>0</v>
      </c>
      <c r="AS295" s="53"/>
      <c r="BT295" s="96"/>
      <c r="BU295" s="96"/>
      <c r="BV295" s="96"/>
      <c r="BW295" s="96"/>
    </row>
    <row r="296" spans="1:75" ht="15.6" customHeight="1" x14ac:dyDescent="0.3">
      <c r="A296" s="282">
        <v>285</v>
      </c>
      <c r="B296" s="119" t="str">
        <f t="shared" si="121"/>
        <v/>
      </c>
      <c r="C296" s="120"/>
      <c r="D296" s="82">
        <v>285</v>
      </c>
      <c r="E296" s="121">
        <f t="shared" si="122"/>
        <v>0</v>
      </c>
      <c r="F296" s="1"/>
      <c r="G296" s="4">
        <f t="shared" si="130"/>
        <v>631.41999999999996</v>
      </c>
      <c r="H296" s="102">
        <f t="shared" si="106"/>
        <v>0</v>
      </c>
      <c r="I296" s="162">
        <f t="shared" si="107"/>
        <v>285</v>
      </c>
      <c r="J296" s="124">
        <f t="shared" si="112"/>
        <v>0</v>
      </c>
      <c r="K296" s="125">
        <f t="shared" si="113"/>
        <v>0</v>
      </c>
      <c r="L296" s="125">
        <f t="shared" si="114"/>
        <v>0</v>
      </c>
      <c r="M296" s="125">
        <f t="shared" si="115"/>
        <v>0</v>
      </c>
      <c r="N296" s="269">
        <f t="shared" si="116"/>
        <v>0</v>
      </c>
      <c r="O296" s="125">
        <f t="shared" si="117"/>
        <v>0</v>
      </c>
      <c r="P296" s="118">
        <f t="shared" si="108"/>
        <v>0</v>
      </c>
      <c r="Q296" s="109">
        <f t="shared" si="109"/>
        <v>0</v>
      </c>
      <c r="R296" s="95">
        <f t="shared" si="118"/>
        <v>0</v>
      </c>
      <c r="S296" s="172">
        <f t="shared" si="110"/>
        <v>0</v>
      </c>
      <c r="T296" s="53"/>
      <c r="U296" s="162">
        <f t="shared" si="123"/>
        <v>285</v>
      </c>
      <c r="V296" s="124">
        <f t="shared" si="124"/>
        <v>0</v>
      </c>
      <c r="W296" s="125">
        <f t="shared" si="125"/>
        <v>0</v>
      </c>
      <c r="X296" s="125">
        <f t="shared" si="126"/>
        <v>0</v>
      </c>
      <c r="Y296" s="258">
        <f t="shared" si="105"/>
        <v>0</v>
      </c>
      <c r="Z296" s="269">
        <f t="shared" si="127"/>
        <v>0</v>
      </c>
      <c r="AA296" s="125">
        <f t="shared" si="128"/>
        <v>0</v>
      </c>
      <c r="AB296" s="118">
        <f t="shared" si="119"/>
        <v>0</v>
      </c>
      <c r="AC296" s="109">
        <f t="shared" si="129"/>
        <v>0</v>
      </c>
      <c r="AD296" s="95">
        <f t="shared" si="120"/>
        <v>0</v>
      </c>
      <c r="AE296" s="172">
        <f t="shared" si="111"/>
        <v>0</v>
      </c>
      <c r="AS296" s="53"/>
      <c r="BT296" s="96"/>
      <c r="BU296" s="96"/>
      <c r="BV296" s="96"/>
      <c r="BW296" s="96"/>
    </row>
    <row r="297" spans="1:75" ht="15.6" customHeight="1" x14ac:dyDescent="0.3">
      <c r="A297" s="282">
        <v>286</v>
      </c>
      <c r="B297" s="119" t="str">
        <f t="shared" si="121"/>
        <v/>
      </c>
      <c r="C297" s="120"/>
      <c r="D297" s="82">
        <v>286</v>
      </c>
      <c r="E297" s="121">
        <f t="shared" si="122"/>
        <v>0</v>
      </c>
      <c r="F297" s="1"/>
      <c r="G297" s="4">
        <f t="shared" si="130"/>
        <v>632.41999999999996</v>
      </c>
      <c r="H297" s="102">
        <f t="shared" si="106"/>
        <v>0</v>
      </c>
      <c r="I297" s="162">
        <f t="shared" si="107"/>
        <v>286</v>
      </c>
      <c r="J297" s="124">
        <f t="shared" si="112"/>
        <v>0</v>
      </c>
      <c r="K297" s="125">
        <f t="shared" si="113"/>
        <v>0</v>
      </c>
      <c r="L297" s="125">
        <f t="shared" si="114"/>
        <v>0</v>
      </c>
      <c r="M297" s="125">
        <f t="shared" si="115"/>
        <v>0</v>
      </c>
      <c r="N297" s="269">
        <f t="shared" si="116"/>
        <v>0</v>
      </c>
      <c r="O297" s="125">
        <f t="shared" si="117"/>
        <v>0</v>
      </c>
      <c r="P297" s="118">
        <f t="shared" si="108"/>
        <v>0</v>
      </c>
      <c r="Q297" s="109">
        <f t="shared" si="109"/>
        <v>0</v>
      </c>
      <c r="R297" s="95">
        <f t="shared" si="118"/>
        <v>0</v>
      </c>
      <c r="S297" s="172">
        <f t="shared" si="110"/>
        <v>0</v>
      </c>
      <c r="T297" s="53"/>
      <c r="U297" s="162">
        <f t="shared" si="123"/>
        <v>286</v>
      </c>
      <c r="V297" s="124">
        <f t="shared" si="124"/>
        <v>0</v>
      </c>
      <c r="W297" s="125">
        <f t="shared" si="125"/>
        <v>0</v>
      </c>
      <c r="X297" s="125">
        <f t="shared" si="126"/>
        <v>0</v>
      </c>
      <c r="Y297" s="258">
        <f t="shared" si="105"/>
        <v>0</v>
      </c>
      <c r="Z297" s="269">
        <f t="shared" si="127"/>
        <v>0</v>
      </c>
      <c r="AA297" s="125">
        <f t="shared" si="128"/>
        <v>0</v>
      </c>
      <c r="AB297" s="118">
        <f t="shared" si="119"/>
        <v>0</v>
      </c>
      <c r="AC297" s="109">
        <f t="shared" si="129"/>
        <v>0</v>
      </c>
      <c r="AD297" s="95">
        <f t="shared" si="120"/>
        <v>0</v>
      </c>
      <c r="AE297" s="172">
        <f t="shared" si="111"/>
        <v>0</v>
      </c>
      <c r="AS297" s="53"/>
      <c r="BT297" s="96"/>
      <c r="BU297" s="96"/>
      <c r="BV297" s="96"/>
      <c r="BW297" s="96"/>
    </row>
    <row r="298" spans="1:75" ht="15.6" customHeight="1" x14ac:dyDescent="0.3">
      <c r="A298" s="282">
        <v>287</v>
      </c>
      <c r="B298" s="119" t="str">
        <f t="shared" si="121"/>
        <v/>
      </c>
      <c r="C298" s="120"/>
      <c r="D298" s="82">
        <v>287</v>
      </c>
      <c r="E298" s="121">
        <f t="shared" si="122"/>
        <v>0</v>
      </c>
      <c r="F298" s="1"/>
      <c r="G298" s="4">
        <f t="shared" si="130"/>
        <v>633.41999999999996</v>
      </c>
      <c r="H298" s="102">
        <f t="shared" si="106"/>
        <v>0</v>
      </c>
      <c r="I298" s="162">
        <f t="shared" si="107"/>
        <v>287</v>
      </c>
      <c r="J298" s="124">
        <f t="shared" si="112"/>
        <v>0</v>
      </c>
      <c r="K298" s="125">
        <f t="shared" si="113"/>
        <v>0</v>
      </c>
      <c r="L298" s="125">
        <f t="shared" si="114"/>
        <v>0</v>
      </c>
      <c r="M298" s="125">
        <f t="shared" si="115"/>
        <v>0</v>
      </c>
      <c r="N298" s="269">
        <f t="shared" si="116"/>
        <v>0</v>
      </c>
      <c r="O298" s="125">
        <f t="shared" si="117"/>
        <v>0</v>
      </c>
      <c r="P298" s="118">
        <f t="shared" si="108"/>
        <v>0</v>
      </c>
      <c r="Q298" s="109">
        <f t="shared" si="109"/>
        <v>0</v>
      </c>
      <c r="R298" s="95">
        <f t="shared" si="118"/>
        <v>0</v>
      </c>
      <c r="S298" s="172">
        <f t="shared" si="110"/>
        <v>0</v>
      </c>
      <c r="T298" s="53"/>
      <c r="U298" s="162">
        <f t="shared" si="123"/>
        <v>287</v>
      </c>
      <c r="V298" s="124">
        <f t="shared" si="124"/>
        <v>0</v>
      </c>
      <c r="W298" s="125">
        <f t="shared" si="125"/>
        <v>0</v>
      </c>
      <c r="X298" s="125">
        <f t="shared" si="126"/>
        <v>0</v>
      </c>
      <c r="Y298" s="258">
        <f t="shared" si="105"/>
        <v>0</v>
      </c>
      <c r="Z298" s="269">
        <f t="shared" si="127"/>
        <v>0</v>
      </c>
      <c r="AA298" s="125">
        <f t="shared" si="128"/>
        <v>0</v>
      </c>
      <c r="AB298" s="118">
        <f t="shared" si="119"/>
        <v>0</v>
      </c>
      <c r="AC298" s="109">
        <f t="shared" si="129"/>
        <v>0</v>
      </c>
      <c r="AD298" s="95">
        <f t="shared" si="120"/>
        <v>0</v>
      </c>
      <c r="AE298" s="172">
        <f t="shared" si="111"/>
        <v>0</v>
      </c>
      <c r="AS298" s="53"/>
      <c r="BT298" s="96"/>
      <c r="BU298" s="96"/>
      <c r="BV298" s="96"/>
      <c r="BW298" s="96"/>
    </row>
    <row r="299" spans="1:75" ht="15.6" customHeight="1" x14ac:dyDescent="0.3">
      <c r="A299" s="282">
        <v>288</v>
      </c>
      <c r="B299" s="119" t="str">
        <f t="shared" si="121"/>
        <v/>
      </c>
      <c r="C299" s="120"/>
      <c r="D299" s="82">
        <v>288</v>
      </c>
      <c r="E299" s="121">
        <f t="shared" si="122"/>
        <v>0</v>
      </c>
      <c r="F299" s="1"/>
      <c r="G299" s="4">
        <f t="shared" si="130"/>
        <v>634.41999999999996</v>
      </c>
      <c r="H299" s="102">
        <f t="shared" si="106"/>
        <v>0</v>
      </c>
      <c r="I299" s="162">
        <f t="shared" si="107"/>
        <v>288</v>
      </c>
      <c r="J299" s="124">
        <f t="shared" si="112"/>
        <v>0</v>
      </c>
      <c r="K299" s="125">
        <f t="shared" si="113"/>
        <v>0</v>
      </c>
      <c r="L299" s="125">
        <f t="shared" si="114"/>
        <v>0</v>
      </c>
      <c r="M299" s="125">
        <f t="shared" si="115"/>
        <v>0</v>
      </c>
      <c r="N299" s="269">
        <f t="shared" si="116"/>
        <v>0</v>
      </c>
      <c r="O299" s="125">
        <f t="shared" si="117"/>
        <v>0</v>
      </c>
      <c r="P299" s="118">
        <f t="shared" si="108"/>
        <v>0</v>
      </c>
      <c r="Q299" s="109">
        <f t="shared" si="109"/>
        <v>0</v>
      </c>
      <c r="R299" s="95">
        <f t="shared" si="118"/>
        <v>0</v>
      </c>
      <c r="S299" s="172">
        <f t="shared" si="110"/>
        <v>0</v>
      </c>
      <c r="T299" s="53"/>
      <c r="U299" s="162">
        <f t="shared" si="123"/>
        <v>288</v>
      </c>
      <c r="V299" s="124">
        <f t="shared" si="124"/>
        <v>0</v>
      </c>
      <c r="W299" s="125">
        <f t="shared" si="125"/>
        <v>0</v>
      </c>
      <c r="X299" s="125">
        <f t="shared" si="126"/>
        <v>0</v>
      </c>
      <c r="Y299" s="258">
        <f t="shared" si="105"/>
        <v>0</v>
      </c>
      <c r="Z299" s="269">
        <f t="shared" si="127"/>
        <v>0</v>
      </c>
      <c r="AA299" s="125">
        <f t="shared" si="128"/>
        <v>0</v>
      </c>
      <c r="AB299" s="118">
        <f t="shared" si="119"/>
        <v>0</v>
      </c>
      <c r="AC299" s="109">
        <f t="shared" si="129"/>
        <v>0</v>
      </c>
      <c r="AD299" s="95">
        <f t="shared" si="120"/>
        <v>0</v>
      </c>
      <c r="AE299" s="172">
        <f t="shared" si="111"/>
        <v>0</v>
      </c>
      <c r="AS299" s="53"/>
      <c r="BT299" s="96"/>
      <c r="BU299" s="96"/>
      <c r="BV299" s="96"/>
      <c r="BW299" s="96"/>
    </row>
    <row r="300" spans="1:75" ht="15.6" customHeight="1" x14ac:dyDescent="0.3">
      <c r="A300" s="282">
        <v>289</v>
      </c>
      <c r="B300" s="119" t="str">
        <f t="shared" si="121"/>
        <v/>
      </c>
      <c r="C300" s="120"/>
      <c r="D300" s="82">
        <v>289</v>
      </c>
      <c r="E300" s="121">
        <f t="shared" si="122"/>
        <v>0</v>
      </c>
      <c r="F300" s="1"/>
      <c r="G300" s="4">
        <f t="shared" si="130"/>
        <v>635.41999999999996</v>
      </c>
      <c r="H300" s="102">
        <f t="shared" si="106"/>
        <v>0</v>
      </c>
      <c r="I300" s="162">
        <f t="shared" si="107"/>
        <v>289</v>
      </c>
      <c r="J300" s="124">
        <f t="shared" si="112"/>
        <v>0</v>
      </c>
      <c r="K300" s="125">
        <f t="shared" si="113"/>
        <v>0</v>
      </c>
      <c r="L300" s="125">
        <f t="shared" si="114"/>
        <v>0</v>
      </c>
      <c r="M300" s="125">
        <f t="shared" si="115"/>
        <v>0</v>
      </c>
      <c r="N300" s="269">
        <f t="shared" si="116"/>
        <v>0</v>
      </c>
      <c r="O300" s="125">
        <f t="shared" si="117"/>
        <v>0</v>
      </c>
      <c r="P300" s="118">
        <f t="shared" si="108"/>
        <v>0</v>
      </c>
      <c r="Q300" s="109">
        <f t="shared" si="109"/>
        <v>0</v>
      </c>
      <c r="R300" s="95">
        <f t="shared" si="118"/>
        <v>0</v>
      </c>
      <c r="S300" s="172">
        <f t="shared" si="110"/>
        <v>0</v>
      </c>
      <c r="T300" s="53"/>
      <c r="U300" s="162">
        <f t="shared" si="123"/>
        <v>289</v>
      </c>
      <c r="V300" s="124">
        <f t="shared" si="124"/>
        <v>0</v>
      </c>
      <c r="W300" s="125">
        <f t="shared" si="125"/>
        <v>0</v>
      </c>
      <c r="X300" s="125">
        <f t="shared" si="126"/>
        <v>0</v>
      </c>
      <c r="Y300" s="258">
        <f t="shared" si="105"/>
        <v>0</v>
      </c>
      <c r="Z300" s="269">
        <f t="shared" si="127"/>
        <v>0</v>
      </c>
      <c r="AA300" s="125">
        <f t="shared" si="128"/>
        <v>0</v>
      </c>
      <c r="AB300" s="118">
        <f t="shared" si="119"/>
        <v>0</v>
      </c>
      <c r="AC300" s="109">
        <f t="shared" si="129"/>
        <v>0</v>
      </c>
      <c r="AD300" s="95">
        <f t="shared" si="120"/>
        <v>0</v>
      </c>
      <c r="AE300" s="172">
        <f t="shared" si="111"/>
        <v>0</v>
      </c>
      <c r="AS300" s="53"/>
      <c r="BT300" s="96"/>
      <c r="BU300" s="96"/>
      <c r="BV300" s="96"/>
      <c r="BW300" s="96"/>
    </row>
    <row r="301" spans="1:75" ht="15.6" customHeight="1" x14ac:dyDescent="0.3">
      <c r="A301" s="282">
        <v>290</v>
      </c>
      <c r="B301" s="119" t="str">
        <f t="shared" si="121"/>
        <v/>
      </c>
      <c r="C301" s="120"/>
      <c r="D301" s="82">
        <v>290</v>
      </c>
      <c r="E301" s="121">
        <f t="shared" si="122"/>
        <v>0</v>
      </c>
      <c r="F301" s="1"/>
      <c r="G301" s="4">
        <f t="shared" si="130"/>
        <v>636.41999999999996</v>
      </c>
      <c r="H301" s="102">
        <f t="shared" si="106"/>
        <v>0</v>
      </c>
      <c r="I301" s="162">
        <f t="shared" si="107"/>
        <v>290</v>
      </c>
      <c r="J301" s="124">
        <f t="shared" si="112"/>
        <v>0</v>
      </c>
      <c r="K301" s="125">
        <f t="shared" si="113"/>
        <v>0</v>
      </c>
      <c r="L301" s="125">
        <f t="shared" si="114"/>
        <v>0</v>
      </c>
      <c r="M301" s="125">
        <f t="shared" si="115"/>
        <v>0</v>
      </c>
      <c r="N301" s="269">
        <f t="shared" si="116"/>
        <v>0</v>
      </c>
      <c r="O301" s="125">
        <f t="shared" si="117"/>
        <v>0</v>
      </c>
      <c r="P301" s="118">
        <f t="shared" si="108"/>
        <v>0</v>
      </c>
      <c r="Q301" s="109">
        <f t="shared" si="109"/>
        <v>0</v>
      </c>
      <c r="R301" s="95">
        <f t="shared" si="118"/>
        <v>0</v>
      </c>
      <c r="S301" s="172">
        <f t="shared" si="110"/>
        <v>0</v>
      </c>
      <c r="T301" s="53"/>
      <c r="U301" s="162">
        <f t="shared" si="123"/>
        <v>290</v>
      </c>
      <c r="V301" s="124">
        <f t="shared" si="124"/>
        <v>0</v>
      </c>
      <c r="W301" s="125">
        <f t="shared" si="125"/>
        <v>0</v>
      </c>
      <c r="X301" s="125">
        <f t="shared" si="126"/>
        <v>0</v>
      </c>
      <c r="Y301" s="258">
        <f t="shared" si="105"/>
        <v>0</v>
      </c>
      <c r="Z301" s="269">
        <f t="shared" si="127"/>
        <v>0</v>
      </c>
      <c r="AA301" s="125">
        <f t="shared" si="128"/>
        <v>0</v>
      </c>
      <c r="AB301" s="118">
        <f t="shared" si="119"/>
        <v>0</v>
      </c>
      <c r="AC301" s="109">
        <f t="shared" si="129"/>
        <v>0</v>
      </c>
      <c r="AD301" s="95">
        <f t="shared" si="120"/>
        <v>0</v>
      </c>
      <c r="AE301" s="172">
        <f t="shared" si="111"/>
        <v>0</v>
      </c>
      <c r="AS301" s="53"/>
      <c r="BT301" s="96"/>
      <c r="BU301" s="96"/>
      <c r="BV301" s="96"/>
      <c r="BW301" s="96"/>
    </row>
    <row r="302" spans="1:75" ht="15.6" customHeight="1" x14ac:dyDescent="0.3">
      <c r="A302" s="282">
        <v>291</v>
      </c>
      <c r="B302" s="119" t="str">
        <f t="shared" si="121"/>
        <v/>
      </c>
      <c r="C302" s="120"/>
      <c r="D302" s="82">
        <v>291</v>
      </c>
      <c r="E302" s="121">
        <f t="shared" si="122"/>
        <v>0</v>
      </c>
      <c r="F302" s="1"/>
      <c r="G302" s="4">
        <f t="shared" si="130"/>
        <v>637.41999999999996</v>
      </c>
      <c r="H302" s="102">
        <f t="shared" si="106"/>
        <v>0</v>
      </c>
      <c r="I302" s="162">
        <f t="shared" si="107"/>
        <v>291</v>
      </c>
      <c r="J302" s="124">
        <f t="shared" si="112"/>
        <v>0</v>
      </c>
      <c r="K302" s="125">
        <f t="shared" si="113"/>
        <v>0</v>
      </c>
      <c r="L302" s="125">
        <f t="shared" si="114"/>
        <v>0</v>
      </c>
      <c r="M302" s="125">
        <f t="shared" si="115"/>
        <v>0</v>
      </c>
      <c r="N302" s="269">
        <f t="shared" si="116"/>
        <v>0</v>
      </c>
      <c r="O302" s="125">
        <f t="shared" si="117"/>
        <v>0</v>
      </c>
      <c r="P302" s="118">
        <f t="shared" si="108"/>
        <v>0</v>
      </c>
      <c r="Q302" s="109">
        <f t="shared" si="109"/>
        <v>0</v>
      </c>
      <c r="R302" s="95">
        <f t="shared" si="118"/>
        <v>0</v>
      </c>
      <c r="S302" s="172">
        <f t="shared" si="110"/>
        <v>0</v>
      </c>
      <c r="T302" s="53"/>
      <c r="U302" s="162">
        <f t="shared" si="123"/>
        <v>291</v>
      </c>
      <c r="V302" s="124">
        <f t="shared" si="124"/>
        <v>0</v>
      </c>
      <c r="W302" s="125">
        <f t="shared" si="125"/>
        <v>0</v>
      </c>
      <c r="X302" s="125">
        <f t="shared" si="126"/>
        <v>0</v>
      </c>
      <c r="Y302" s="258">
        <f t="shared" si="105"/>
        <v>0</v>
      </c>
      <c r="Z302" s="269">
        <f t="shared" si="127"/>
        <v>0</v>
      </c>
      <c r="AA302" s="125">
        <f t="shared" si="128"/>
        <v>0</v>
      </c>
      <c r="AB302" s="118">
        <f t="shared" si="119"/>
        <v>0</v>
      </c>
      <c r="AC302" s="109">
        <f t="shared" si="129"/>
        <v>0</v>
      </c>
      <c r="AD302" s="95">
        <f t="shared" si="120"/>
        <v>0</v>
      </c>
      <c r="AE302" s="172">
        <f t="shared" si="111"/>
        <v>0</v>
      </c>
      <c r="AS302" s="53"/>
      <c r="BT302" s="96"/>
      <c r="BU302" s="96"/>
      <c r="BV302" s="96"/>
      <c r="BW302" s="96"/>
    </row>
    <row r="303" spans="1:75" ht="15.6" customHeight="1" x14ac:dyDescent="0.3">
      <c r="A303" s="282">
        <v>292</v>
      </c>
      <c r="B303" s="119" t="str">
        <f t="shared" si="121"/>
        <v/>
      </c>
      <c r="C303" s="120"/>
      <c r="D303" s="82">
        <v>292</v>
      </c>
      <c r="E303" s="121">
        <f t="shared" si="122"/>
        <v>0</v>
      </c>
      <c r="F303" s="1"/>
      <c r="G303" s="4">
        <f t="shared" si="130"/>
        <v>638.41999999999996</v>
      </c>
      <c r="H303" s="102">
        <f t="shared" si="106"/>
        <v>0</v>
      </c>
      <c r="I303" s="162">
        <f t="shared" si="107"/>
        <v>292</v>
      </c>
      <c r="J303" s="124">
        <f t="shared" si="112"/>
        <v>0</v>
      </c>
      <c r="K303" s="125">
        <f t="shared" si="113"/>
        <v>0</v>
      </c>
      <c r="L303" s="125">
        <f t="shared" si="114"/>
        <v>0</v>
      </c>
      <c r="M303" s="125">
        <f t="shared" si="115"/>
        <v>0</v>
      </c>
      <c r="N303" s="269">
        <f t="shared" si="116"/>
        <v>0</v>
      </c>
      <c r="O303" s="125">
        <f t="shared" si="117"/>
        <v>0</v>
      </c>
      <c r="P303" s="118">
        <f t="shared" si="108"/>
        <v>0</v>
      </c>
      <c r="Q303" s="109">
        <f t="shared" si="109"/>
        <v>0</v>
      </c>
      <c r="R303" s="95">
        <f t="shared" si="118"/>
        <v>0</v>
      </c>
      <c r="S303" s="172">
        <f t="shared" si="110"/>
        <v>0</v>
      </c>
      <c r="T303" s="53"/>
      <c r="U303" s="162">
        <f t="shared" si="123"/>
        <v>292</v>
      </c>
      <c r="V303" s="124">
        <f t="shared" si="124"/>
        <v>0</v>
      </c>
      <c r="W303" s="125">
        <f t="shared" si="125"/>
        <v>0</v>
      </c>
      <c r="X303" s="125">
        <f t="shared" si="126"/>
        <v>0</v>
      </c>
      <c r="Y303" s="258">
        <f t="shared" si="105"/>
        <v>0</v>
      </c>
      <c r="Z303" s="269">
        <f t="shared" si="127"/>
        <v>0</v>
      </c>
      <c r="AA303" s="125">
        <f t="shared" si="128"/>
        <v>0</v>
      </c>
      <c r="AB303" s="118">
        <f t="shared" si="119"/>
        <v>0</v>
      </c>
      <c r="AC303" s="109">
        <f t="shared" si="129"/>
        <v>0</v>
      </c>
      <c r="AD303" s="95">
        <f t="shared" si="120"/>
        <v>0</v>
      </c>
      <c r="AE303" s="172">
        <f t="shared" si="111"/>
        <v>0</v>
      </c>
      <c r="AS303" s="53"/>
      <c r="BT303" s="96"/>
      <c r="BU303" s="96"/>
      <c r="BV303" s="96"/>
      <c r="BW303" s="96"/>
    </row>
    <row r="304" spans="1:75" ht="15.6" customHeight="1" x14ac:dyDescent="0.3">
      <c r="A304" s="282">
        <v>293</v>
      </c>
      <c r="B304" s="119" t="str">
        <f t="shared" si="121"/>
        <v/>
      </c>
      <c r="C304" s="120"/>
      <c r="D304" s="82">
        <v>293</v>
      </c>
      <c r="E304" s="121">
        <f t="shared" si="122"/>
        <v>0</v>
      </c>
      <c r="F304" s="1"/>
      <c r="G304" s="4">
        <f t="shared" si="130"/>
        <v>639.41999999999996</v>
      </c>
      <c r="H304" s="102">
        <f t="shared" si="106"/>
        <v>0</v>
      </c>
      <c r="I304" s="162">
        <f t="shared" si="107"/>
        <v>293</v>
      </c>
      <c r="J304" s="124">
        <f t="shared" si="112"/>
        <v>0</v>
      </c>
      <c r="K304" s="125">
        <f t="shared" si="113"/>
        <v>0</v>
      </c>
      <c r="L304" s="125">
        <f t="shared" si="114"/>
        <v>0</v>
      </c>
      <c r="M304" s="125">
        <f t="shared" si="115"/>
        <v>0</v>
      </c>
      <c r="N304" s="269">
        <f t="shared" si="116"/>
        <v>0</v>
      </c>
      <c r="O304" s="125">
        <f t="shared" si="117"/>
        <v>0</v>
      </c>
      <c r="P304" s="118">
        <f t="shared" si="108"/>
        <v>0</v>
      </c>
      <c r="Q304" s="109">
        <f t="shared" si="109"/>
        <v>0</v>
      </c>
      <c r="R304" s="95">
        <f t="shared" si="118"/>
        <v>0</v>
      </c>
      <c r="S304" s="172">
        <f t="shared" si="110"/>
        <v>0</v>
      </c>
      <c r="T304" s="53"/>
      <c r="U304" s="162">
        <f t="shared" si="123"/>
        <v>293</v>
      </c>
      <c r="V304" s="124">
        <f t="shared" si="124"/>
        <v>0</v>
      </c>
      <c r="W304" s="125">
        <f t="shared" si="125"/>
        <v>0</v>
      </c>
      <c r="X304" s="125">
        <f t="shared" si="126"/>
        <v>0</v>
      </c>
      <c r="Y304" s="258">
        <f t="shared" si="105"/>
        <v>0</v>
      </c>
      <c r="Z304" s="269">
        <f t="shared" si="127"/>
        <v>0</v>
      </c>
      <c r="AA304" s="125">
        <f t="shared" si="128"/>
        <v>0</v>
      </c>
      <c r="AB304" s="118">
        <f t="shared" si="119"/>
        <v>0</v>
      </c>
      <c r="AC304" s="109">
        <f t="shared" si="129"/>
        <v>0</v>
      </c>
      <c r="AD304" s="95">
        <f t="shared" si="120"/>
        <v>0</v>
      </c>
      <c r="AE304" s="172">
        <f t="shared" si="111"/>
        <v>0</v>
      </c>
      <c r="AS304" s="53"/>
      <c r="BT304" s="96"/>
      <c r="BU304" s="96"/>
      <c r="BV304" s="96"/>
      <c r="BW304" s="96"/>
    </row>
    <row r="305" spans="1:75" ht="15.6" customHeight="1" x14ac:dyDescent="0.3">
      <c r="A305" s="282">
        <v>294</v>
      </c>
      <c r="B305" s="119" t="str">
        <f t="shared" si="121"/>
        <v/>
      </c>
      <c r="C305" s="120"/>
      <c r="D305" s="82">
        <v>294</v>
      </c>
      <c r="E305" s="121">
        <f t="shared" si="122"/>
        <v>0</v>
      </c>
      <c r="F305" s="1"/>
      <c r="G305" s="4">
        <f t="shared" si="130"/>
        <v>640.41999999999996</v>
      </c>
      <c r="H305" s="102">
        <f t="shared" si="106"/>
        <v>0</v>
      </c>
      <c r="I305" s="162">
        <f t="shared" si="107"/>
        <v>294</v>
      </c>
      <c r="J305" s="124">
        <f t="shared" si="112"/>
        <v>0</v>
      </c>
      <c r="K305" s="125">
        <f t="shared" si="113"/>
        <v>0</v>
      </c>
      <c r="L305" s="125">
        <f t="shared" si="114"/>
        <v>0</v>
      </c>
      <c r="M305" s="125">
        <f t="shared" si="115"/>
        <v>0</v>
      </c>
      <c r="N305" s="269">
        <f t="shared" si="116"/>
        <v>0</v>
      </c>
      <c r="O305" s="125">
        <f t="shared" si="117"/>
        <v>0</v>
      </c>
      <c r="P305" s="118">
        <f t="shared" si="108"/>
        <v>0</v>
      </c>
      <c r="Q305" s="109">
        <f t="shared" si="109"/>
        <v>0</v>
      </c>
      <c r="R305" s="95">
        <f t="shared" si="118"/>
        <v>0</v>
      </c>
      <c r="S305" s="172">
        <f t="shared" si="110"/>
        <v>0</v>
      </c>
      <c r="T305" s="53"/>
      <c r="U305" s="162">
        <f t="shared" si="123"/>
        <v>294</v>
      </c>
      <c r="V305" s="124">
        <f t="shared" si="124"/>
        <v>0</v>
      </c>
      <c r="W305" s="125">
        <f t="shared" si="125"/>
        <v>0</v>
      </c>
      <c r="X305" s="125">
        <f t="shared" si="126"/>
        <v>0</v>
      </c>
      <c r="Y305" s="258">
        <f t="shared" si="105"/>
        <v>0</v>
      </c>
      <c r="Z305" s="269">
        <f t="shared" si="127"/>
        <v>0</v>
      </c>
      <c r="AA305" s="125">
        <f t="shared" si="128"/>
        <v>0</v>
      </c>
      <c r="AB305" s="118">
        <f t="shared" si="119"/>
        <v>0</v>
      </c>
      <c r="AC305" s="109">
        <f t="shared" si="129"/>
        <v>0</v>
      </c>
      <c r="AD305" s="95">
        <f t="shared" si="120"/>
        <v>0</v>
      </c>
      <c r="AE305" s="172">
        <f t="shared" si="111"/>
        <v>0</v>
      </c>
      <c r="AS305" s="53"/>
      <c r="BT305" s="96"/>
      <c r="BU305" s="96"/>
      <c r="BV305" s="96"/>
      <c r="BW305" s="96"/>
    </row>
    <row r="306" spans="1:75" ht="15.6" customHeight="1" x14ac:dyDescent="0.3">
      <c r="A306" s="282">
        <v>295</v>
      </c>
      <c r="B306" s="119" t="str">
        <f t="shared" si="121"/>
        <v/>
      </c>
      <c r="C306" s="120"/>
      <c r="D306" s="82">
        <v>295</v>
      </c>
      <c r="E306" s="121">
        <f t="shared" si="122"/>
        <v>0</v>
      </c>
      <c r="F306" s="1"/>
      <c r="G306" s="4">
        <f t="shared" si="130"/>
        <v>641.41999999999996</v>
      </c>
      <c r="H306" s="102">
        <f t="shared" si="106"/>
        <v>0</v>
      </c>
      <c r="I306" s="162">
        <f t="shared" si="107"/>
        <v>295</v>
      </c>
      <c r="J306" s="124">
        <f t="shared" si="112"/>
        <v>0</v>
      </c>
      <c r="K306" s="125">
        <f t="shared" si="113"/>
        <v>0</v>
      </c>
      <c r="L306" s="125">
        <f t="shared" si="114"/>
        <v>0</v>
      </c>
      <c r="M306" s="125">
        <f t="shared" si="115"/>
        <v>0</v>
      </c>
      <c r="N306" s="269">
        <f t="shared" si="116"/>
        <v>0</v>
      </c>
      <c r="O306" s="125">
        <f t="shared" si="117"/>
        <v>0</v>
      </c>
      <c r="P306" s="118">
        <f t="shared" si="108"/>
        <v>0</v>
      </c>
      <c r="Q306" s="109">
        <f t="shared" si="109"/>
        <v>0</v>
      </c>
      <c r="R306" s="95">
        <f t="shared" si="118"/>
        <v>0</v>
      </c>
      <c r="S306" s="172">
        <f t="shared" si="110"/>
        <v>0</v>
      </c>
      <c r="T306" s="53"/>
      <c r="U306" s="162">
        <f t="shared" si="123"/>
        <v>295</v>
      </c>
      <c r="V306" s="124">
        <f t="shared" si="124"/>
        <v>0</v>
      </c>
      <c r="W306" s="125">
        <f t="shared" si="125"/>
        <v>0</v>
      </c>
      <c r="X306" s="125">
        <f t="shared" si="126"/>
        <v>0</v>
      </c>
      <c r="Y306" s="258">
        <f t="shared" si="105"/>
        <v>0</v>
      </c>
      <c r="Z306" s="269">
        <f t="shared" si="127"/>
        <v>0</v>
      </c>
      <c r="AA306" s="125">
        <f t="shared" si="128"/>
        <v>0</v>
      </c>
      <c r="AB306" s="118">
        <f t="shared" si="119"/>
        <v>0</v>
      </c>
      <c r="AC306" s="109">
        <f t="shared" si="129"/>
        <v>0</v>
      </c>
      <c r="AD306" s="95">
        <f t="shared" si="120"/>
        <v>0</v>
      </c>
      <c r="AE306" s="172">
        <f t="shared" si="111"/>
        <v>0</v>
      </c>
      <c r="AS306" s="53"/>
      <c r="BT306" s="96"/>
      <c r="BU306" s="96"/>
      <c r="BV306" s="96"/>
      <c r="BW306" s="96"/>
    </row>
    <row r="307" spans="1:75" ht="15.6" customHeight="1" x14ac:dyDescent="0.3">
      <c r="A307" s="282">
        <v>296</v>
      </c>
      <c r="B307" s="119" t="str">
        <f t="shared" si="121"/>
        <v/>
      </c>
      <c r="C307" s="120"/>
      <c r="D307" s="82">
        <v>296</v>
      </c>
      <c r="E307" s="121">
        <f t="shared" si="122"/>
        <v>0</v>
      </c>
      <c r="F307" s="1"/>
      <c r="G307" s="4">
        <f t="shared" si="130"/>
        <v>642.41999999999996</v>
      </c>
      <c r="H307" s="102">
        <f t="shared" si="106"/>
        <v>0</v>
      </c>
      <c r="I307" s="162">
        <f t="shared" si="107"/>
        <v>296</v>
      </c>
      <c r="J307" s="124">
        <f t="shared" si="112"/>
        <v>0</v>
      </c>
      <c r="K307" s="125">
        <f t="shared" si="113"/>
        <v>0</v>
      </c>
      <c r="L307" s="125">
        <f t="shared" si="114"/>
        <v>0</v>
      </c>
      <c r="M307" s="125">
        <f t="shared" si="115"/>
        <v>0</v>
      </c>
      <c r="N307" s="269">
        <f t="shared" si="116"/>
        <v>0</v>
      </c>
      <c r="O307" s="125">
        <f t="shared" si="117"/>
        <v>0</v>
      </c>
      <c r="P307" s="118">
        <f t="shared" si="108"/>
        <v>0</v>
      </c>
      <c r="Q307" s="109">
        <f t="shared" si="109"/>
        <v>0</v>
      </c>
      <c r="R307" s="95">
        <f t="shared" si="118"/>
        <v>0</v>
      </c>
      <c r="S307" s="172">
        <f t="shared" si="110"/>
        <v>0</v>
      </c>
      <c r="T307" s="53"/>
      <c r="U307" s="162">
        <f t="shared" si="123"/>
        <v>296</v>
      </c>
      <c r="V307" s="124">
        <f t="shared" si="124"/>
        <v>0</v>
      </c>
      <c r="W307" s="125">
        <f t="shared" si="125"/>
        <v>0</v>
      </c>
      <c r="X307" s="125">
        <f t="shared" si="126"/>
        <v>0</v>
      </c>
      <c r="Y307" s="258">
        <f t="shared" si="105"/>
        <v>0</v>
      </c>
      <c r="Z307" s="269">
        <f t="shared" si="127"/>
        <v>0</v>
      </c>
      <c r="AA307" s="125">
        <f t="shared" si="128"/>
        <v>0</v>
      </c>
      <c r="AB307" s="118">
        <f t="shared" si="119"/>
        <v>0</v>
      </c>
      <c r="AC307" s="109">
        <f t="shared" si="129"/>
        <v>0</v>
      </c>
      <c r="AD307" s="95">
        <f t="shared" si="120"/>
        <v>0</v>
      </c>
      <c r="AE307" s="172">
        <f t="shared" si="111"/>
        <v>0</v>
      </c>
      <c r="AS307" s="53"/>
      <c r="BT307" s="96"/>
      <c r="BU307" s="96"/>
      <c r="BV307" s="96"/>
      <c r="BW307" s="96"/>
    </row>
    <row r="308" spans="1:75" ht="15.6" customHeight="1" x14ac:dyDescent="0.3">
      <c r="A308" s="282">
        <v>297</v>
      </c>
      <c r="B308" s="119" t="str">
        <f t="shared" si="121"/>
        <v/>
      </c>
      <c r="C308" s="120"/>
      <c r="D308" s="82">
        <v>297</v>
      </c>
      <c r="E308" s="121">
        <f t="shared" si="122"/>
        <v>0</v>
      </c>
      <c r="F308" s="1"/>
      <c r="G308" s="4">
        <f t="shared" si="130"/>
        <v>643.41999999999996</v>
      </c>
      <c r="H308" s="102">
        <f t="shared" si="106"/>
        <v>0</v>
      </c>
      <c r="I308" s="162">
        <f t="shared" si="107"/>
        <v>297</v>
      </c>
      <c r="J308" s="124">
        <f t="shared" si="112"/>
        <v>0</v>
      </c>
      <c r="K308" s="125">
        <f t="shared" si="113"/>
        <v>0</v>
      </c>
      <c r="L308" s="125">
        <f t="shared" si="114"/>
        <v>0</v>
      </c>
      <c r="M308" s="125">
        <f t="shared" si="115"/>
        <v>0</v>
      </c>
      <c r="N308" s="269">
        <f t="shared" si="116"/>
        <v>0</v>
      </c>
      <c r="O308" s="125">
        <f t="shared" si="117"/>
        <v>0</v>
      </c>
      <c r="P308" s="118">
        <f t="shared" si="108"/>
        <v>0</v>
      </c>
      <c r="Q308" s="109">
        <f t="shared" si="109"/>
        <v>0</v>
      </c>
      <c r="R308" s="95">
        <f t="shared" si="118"/>
        <v>0</v>
      </c>
      <c r="S308" s="172">
        <f t="shared" si="110"/>
        <v>0</v>
      </c>
      <c r="T308" s="53"/>
      <c r="U308" s="162">
        <f t="shared" si="123"/>
        <v>297</v>
      </c>
      <c r="V308" s="124">
        <f t="shared" si="124"/>
        <v>0</v>
      </c>
      <c r="W308" s="125">
        <f t="shared" si="125"/>
        <v>0</v>
      </c>
      <c r="X308" s="125">
        <f t="shared" si="126"/>
        <v>0</v>
      </c>
      <c r="Y308" s="258">
        <f t="shared" si="105"/>
        <v>0</v>
      </c>
      <c r="Z308" s="269">
        <f t="shared" si="127"/>
        <v>0</v>
      </c>
      <c r="AA308" s="125">
        <f t="shared" si="128"/>
        <v>0</v>
      </c>
      <c r="AB308" s="118">
        <f t="shared" si="119"/>
        <v>0</v>
      </c>
      <c r="AC308" s="109">
        <f t="shared" si="129"/>
        <v>0</v>
      </c>
      <c r="AD308" s="95">
        <f t="shared" si="120"/>
        <v>0</v>
      </c>
      <c r="AE308" s="172">
        <f t="shared" si="111"/>
        <v>0</v>
      </c>
      <c r="AS308" s="53"/>
      <c r="BT308" s="96"/>
      <c r="BU308" s="96"/>
      <c r="BV308" s="96"/>
      <c r="BW308" s="96"/>
    </row>
    <row r="309" spans="1:75" ht="15.6" customHeight="1" x14ac:dyDescent="0.3">
      <c r="A309" s="282">
        <v>298</v>
      </c>
      <c r="B309" s="119" t="str">
        <f t="shared" si="121"/>
        <v/>
      </c>
      <c r="C309" s="120"/>
      <c r="D309" s="82">
        <v>298</v>
      </c>
      <c r="E309" s="121">
        <f t="shared" si="122"/>
        <v>0</v>
      </c>
      <c r="F309" s="1"/>
      <c r="G309" s="4">
        <f t="shared" si="130"/>
        <v>644.41999999999996</v>
      </c>
      <c r="H309" s="102">
        <f t="shared" si="106"/>
        <v>0</v>
      </c>
      <c r="I309" s="162">
        <f t="shared" si="107"/>
        <v>298</v>
      </c>
      <c r="J309" s="124">
        <f t="shared" si="112"/>
        <v>0</v>
      </c>
      <c r="K309" s="125">
        <f t="shared" si="113"/>
        <v>0</v>
      </c>
      <c r="L309" s="125">
        <f t="shared" si="114"/>
        <v>0</v>
      </c>
      <c r="M309" s="125">
        <f t="shared" si="115"/>
        <v>0</v>
      </c>
      <c r="N309" s="269">
        <f t="shared" si="116"/>
        <v>0</v>
      </c>
      <c r="O309" s="125">
        <f t="shared" si="117"/>
        <v>0</v>
      </c>
      <c r="P309" s="118">
        <f t="shared" si="108"/>
        <v>0</v>
      </c>
      <c r="Q309" s="109">
        <f t="shared" si="109"/>
        <v>0</v>
      </c>
      <c r="R309" s="95">
        <f t="shared" si="118"/>
        <v>0</v>
      </c>
      <c r="S309" s="172">
        <f t="shared" si="110"/>
        <v>0</v>
      </c>
      <c r="T309" s="53"/>
      <c r="U309" s="162">
        <f t="shared" si="123"/>
        <v>298</v>
      </c>
      <c r="V309" s="124">
        <f t="shared" si="124"/>
        <v>0</v>
      </c>
      <c r="W309" s="125">
        <f t="shared" si="125"/>
        <v>0</v>
      </c>
      <c r="X309" s="125">
        <f t="shared" si="126"/>
        <v>0</v>
      </c>
      <c r="Y309" s="258">
        <f t="shared" si="105"/>
        <v>0</v>
      </c>
      <c r="Z309" s="269">
        <f t="shared" si="127"/>
        <v>0</v>
      </c>
      <c r="AA309" s="125">
        <f t="shared" si="128"/>
        <v>0</v>
      </c>
      <c r="AB309" s="118">
        <f t="shared" si="119"/>
        <v>0</v>
      </c>
      <c r="AC309" s="109">
        <f t="shared" si="129"/>
        <v>0</v>
      </c>
      <c r="AD309" s="95">
        <f t="shared" si="120"/>
        <v>0</v>
      </c>
      <c r="AE309" s="172">
        <f t="shared" si="111"/>
        <v>0</v>
      </c>
      <c r="AS309" s="53"/>
      <c r="BT309" s="96"/>
      <c r="BU309" s="96"/>
      <c r="BV309" s="96"/>
      <c r="BW309" s="96"/>
    </row>
    <row r="310" spans="1:75" ht="15.6" customHeight="1" x14ac:dyDescent="0.3">
      <c r="A310" s="282">
        <v>299</v>
      </c>
      <c r="B310" s="119" t="str">
        <f t="shared" si="121"/>
        <v/>
      </c>
      <c r="C310" s="120"/>
      <c r="D310" s="82">
        <v>299</v>
      </c>
      <c r="E310" s="121">
        <f t="shared" si="122"/>
        <v>0</v>
      </c>
      <c r="F310" s="1"/>
      <c r="G310" s="4">
        <f t="shared" si="130"/>
        <v>645.41999999999996</v>
      </c>
      <c r="H310" s="102">
        <f t="shared" si="106"/>
        <v>0</v>
      </c>
      <c r="I310" s="162">
        <f t="shared" si="107"/>
        <v>299</v>
      </c>
      <c r="J310" s="124">
        <f t="shared" si="112"/>
        <v>0</v>
      </c>
      <c r="K310" s="125">
        <f t="shared" si="113"/>
        <v>0</v>
      </c>
      <c r="L310" s="125">
        <f t="shared" si="114"/>
        <v>0</v>
      </c>
      <c r="M310" s="125">
        <f t="shared" si="115"/>
        <v>0</v>
      </c>
      <c r="N310" s="269">
        <f t="shared" si="116"/>
        <v>0</v>
      </c>
      <c r="O310" s="125">
        <f t="shared" si="117"/>
        <v>0</v>
      </c>
      <c r="P310" s="118">
        <f t="shared" si="108"/>
        <v>0</v>
      </c>
      <c r="Q310" s="109">
        <f t="shared" si="109"/>
        <v>0</v>
      </c>
      <c r="R310" s="95">
        <f t="shared" si="118"/>
        <v>0</v>
      </c>
      <c r="S310" s="172">
        <f t="shared" si="110"/>
        <v>0</v>
      </c>
      <c r="T310" s="53"/>
      <c r="U310" s="162">
        <f t="shared" si="123"/>
        <v>299</v>
      </c>
      <c r="V310" s="124">
        <f t="shared" si="124"/>
        <v>0</v>
      </c>
      <c r="W310" s="125">
        <f t="shared" si="125"/>
        <v>0</v>
      </c>
      <c r="X310" s="125">
        <f t="shared" si="126"/>
        <v>0</v>
      </c>
      <c r="Y310" s="258">
        <f t="shared" si="105"/>
        <v>0</v>
      </c>
      <c r="Z310" s="269">
        <f t="shared" si="127"/>
        <v>0</v>
      </c>
      <c r="AA310" s="125">
        <f t="shared" si="128"/>
        <v>0</v>
      </c>
      <c r="AB310" s="118">
        <f t="shared" si="119"/>
        <v>0</v>
      </c>
      <c r="AC310" s="109">
        <f t="shared" si="129"/>
        <v>0</v>
      </c>
      <c r="AD310" s="95">
        <f t="shared" si="120"/>
        <v>0</v>
      </c>
      <c r="AE310" s="172">
        <f t="shared" si="111"/>
        <v>0</v>
      </c>
      <c r="AS310" s="53"/>
      <c r="BT310" s="96"/>
      <c r="BU310" s="96"/>
      <c r="BV310" s="96"/>
      <c r="BW310" s="96"/>
    </row>
    <row r="311" spans="1:75" ht="15.6" customHeight="1" x14ac:dyDescent="0.3">
      <c r="A311" s="282">
        <v>300</v>
      </c>
      <c r="B311" s="119" t="str">
        <f t="shared" si="121"/>
        <v/>
      </c>
      <c r="C311" s="120"/>
      <c r="D311" s="82">
        <v>300</v>
      </c>
      <c r="E311" s="121">
        <f t="shared" si="122"/>
        <v>0</v>
      </c>
      <c r="F311" s="1"/>
      <c r="G311" s="4">
        <f t="shared" si="130"/>
        <v>646.41999999999996</v>
      </c>
      <c r="H311" s="102">
        <f t="shared" si="106"/>
        <v>0</v>
      </c>
      <c r="I311" s="162">
        <f t="shared" si="107"/>
        <v>300</v>
      </c>
      <c r="J311" s="124">
        <f t="shared" si="112"/>
        <v>0</v>
      </c>
      <c r="K311" s="125">
        <f t="shared" si="113"/>
        <v>0</v>
      </c>
      <c r="L311" s="125">
        <f t="shared" si="114"/>
        <v>0</v>
      </c>
      <c r="M311" s="125">
        <f t="shared" si="115"/>
        <v>0</v>
      </c>
      <c r="N311" s="269">
        <f t="shared" si="116"/>
        <v>0</v>
      </c>
      <c r="O311" s="125">
        <f t="shared" si="117"/>
        <v>0</v>
      </c>
      <c r="P311" s="118">
        <f t="shared" si="108"/>
        <v>0</v>
      </c>
      <c r="Q311" s="109">
        <f t="shared" si="109"/>
        <v>0</v>
      </c>
      <c r="R311" s="95">
        <f t="shared" si="118"/>
        <v>0</v>
      </c>
      <c r="S311" s="172">
        <f t="shared" si="110"/>
        <v>0</v>
      </c>
      <c r="T311" s="53"/>
      <c r="U311" s="162">
        <f t="shared" si="123"/>
        <v>300</v>
      </c>
      <c r="V311" s="124">
        <f t="shared" si="124"/>
        <v>0</v>
      </c>
      <c r="W311" s="125">
        <f t="shared" si="125"/>
        <v>0</v>
      </c>
      <c r="X311" s="125">
        <f t="shared" si="126"/>
        <v>0</v>
      </c>
      <c r="Y311" s="258">
        <f t="shared" si="105"/>
        <v>0</v>
      </c>
      <c r="Z311" s="269">
        <f t="shared" si="127"/>
        <v>0</v>
      </c>
      <c r="AA311" s="125">
        <f t="shared" si="128"/>
        <v>0</v>
      </c>
      <c r="AB311" s="118">
        <f t="shared" si="119"/>
        <v>0</v>
      </c>
      <c r="AC311" s="109">
        <f t="shared" si="129"/>
        <v>0</v>
      </c>
      <c r="AD311" s="95">
        <f t="shared" si="120"/>
        <v>0</v>
      </c>
      <c r="AE311" s="172">
        <f t="shared" si="111"/>
        <v>0</v>
      </c>
      <c r="AS311" s="53"/>
      <c r="BT311" s="96"/>
      <c r="BU311" s="96"/>
      <c r="BV311" s="96"/>
      <c r="BW311" s="96"/>
    </row>
    <row r="312" spans="1:75" ht="15.6" customHeight="1" x14ac:dyDescent="0.3">
      <c r="A312" s="282">
        <v>301</v>
      </c>
      <c r="B312" s="119" t="str">
        <f t="shared" si="121"/>
        <v/>
      </c>
      <c r="C312" s="120"/>
      <c r="D312" s="82">
        <v>301</v>
      </c>
      <c r="E312" s="121">
        <f t="shared" si="122"/>
        <v>0</v>
      </c>
      <c r="F312" s="1"/>
      <c r="G312" s="4">
        <f t="shared" si="130"/>
        <v>647.41999999999996</v>
      </c>
      <c r="H312" s="102">
        <f t="shared" si="106"/>
        <v>0</v>
      </c>
      <c r="I312" s="162">
        <f t="shared" si="107"/>
        <v>301</v>
      </c>
      <c r="J312" s="124">
        <f t="shared" si="112"/>
        <v>0</v>
      </c>
      <c r="K312" s="125">
        <f t="shared" si="113"/>
        <v>0</v>
      </c>
      <c r="L312" s="125">
        <f t="shared" si="114"/>
        <v>0</v>
      </c>
      <c r="M312" s="125">
        <f t="shared" si="115"/>
        <v>0</v>
      </c>
      <c r="N312" s="269">
        <f t="shared" si="116"/>
        <v>0</v>
      </c>
      <c r="O312" s="125">
        <f t="shared" si="117"/>
        <v>0</v>
      </c>
      <c r="P312" s="118">
        <f t="shared" si="108"/>
        <v>0</v>
      </c>
      <c r="Q312" s="109">
        <f t="shared" si="109"/>
        <v>0</v>
      </c>
      <c r="R312" s="95">
        <f t="shared" si="118"/>
        <v>0</v>
      </c>
      <c r="S312" s="172">
        <f t="shared" si="110"/>
        <v>0</v>
      </c>
      <c r="T312" s="53"/>
      <c r="U312" s="162">
        <f t="shared" si="123"/>
        <v>301</v>
      </c>
      <c r="V312" s="124">
        <f t="shared" si="124"/>
        <v>0</v>
      </c>
      <c r="W312" s="125">
        <f t="shared" si="125"/>
        <v>0</v>
      </c>
      <c r="X312" s="125">
        <f t="shared" si="126"/>
        <v>0</v>
      </c>
      <c r="Y312" s="258">
        <f t="shared" si="105"/>
        <v>0</v>
      </c>
      <c r="Z312" s="269">
        <f t="shared" si="127"/>
        <v>0</v>
      </c>
      <c r="AA312" s="125">
        <f t="shared" si="128"/>
        <v>0</v>
      </c>
      <c r="AB312" s="118">
        <f t="shared" si="119"/>
        <v>0</v>
      </c>
      <c r="AC312" s="109">
        <f t="shared" si="129"/>
        <v>0</v>
      </c>
      <c r="AD312" s="95">
        <f t="shared" si="120"/>
        <v>0</v>
      </c>
      <c r="AE312" s="172">
        <f t="shared" si="111"/>
        <v>0</v>
      </c>
      <c r="AS312" s="53"/>
      <c r="BT312" s="96"/>
      <c r="BU312" s="96"/>
      <c r="BV312" s="96"/>
      <c r="BW312" s="96"/>
    </row>
    <row r="313" spans="1:75" ht="15.6" customHeight="1" x14ac:dyDescent="0.3">
      <c r="A313" s="282">
        <v>302</v>
      </c>
      <c r="B313" s="119" t="str">
        <f t="shared" si="121"/>
        <v/>
      </c>
      <c r="C313" s="120"/>
      <c r="D313" s="82">
        <v>302</v>
      </c>
      <c r="E313" s="121">
        <f t="shared" si="122"/>
        <v>0</v>
      </c>
      <c r="F313" s="1"/>
      <c r="G313" s="4">
        <f t="shared" si="130"/>
        <v>648.41999999999996</v>
      </c>
      <c r="H313" s="102">
        <f t="shared" si="106"/>
        <v>0</v>
      </c>
      <c r="I313" s="162">
        <f t="shared" si="107"/>
        <v>302</v>
      </c>
      <c r="J313" s="124">
        <f t="shared" si="112"/>
        <v>0</v>
      </c>
      <c r="K313" s="125">
        <f t="shared" si="113"/>
        <v>0</v>
      </c>
      <c r="L313" s="125">
        <f t="shared" si="114"/>
        <v>0</v>
      </c>
      <c r="M313" s="125">
        <f t="shared" si="115"/>
        <v>0</v>
      </c>
      <c r="N313" s="269">
        <f t="shared" si="116"/>
        <v>0</v>
      </c>
      <c r="O313" s="125">
        <f t="shared" si="117"/>
        <v>0</v>
      </c>
      <c r="P313" s="118">
        <f t="shared" si="108"/>
        <v>0</v>
      </c>
      <c r="Q313" s="109">
        <f t="shared" si="109"/>
        <v>0</v>
      </c>
      <c r="R313" s="95">
        <f t="shared" si="118"/>
        <v>0</v>
      </c>
      <c r="S313" s="172">
        <f t="shared" si="110"/>
        <v>0</v>
      </c>
      <c r="T313" s="53"/>
      <c r="U313" s="162">
        <f t="shared" si="123"/>
        <v>302</v>
      </c>
      <c r="V313" s="124">
        <f t="shared" si="124"/>
        <v>0</v>
      </c>
      <c r="W313" s="125">
        <f t="shared" si="125"/>
        <v>0</v>
      </c>
      <c r="X313" s="125">
        <f t="shared" si="126"/>
        <v>0</v>
      </c>
      <c r="Y313" s="258">
        <f t="shared" si="105"/>
        <v>0</v>
      </c>
      <c r="Z313" s="269">
        <f t="shared" si="127"/>
        <v>0</v>
      </c>
      <c r="AA313" s="125">
        <f t="shared" si="128"/>
        <v>0</v>
      </c>
      <c r="AB313" s="118">
        <f t="shared" si="119"/>
        <v>0</v>
      </c>
      <c r="AC313" s="109">
        <f t="shared" si="129"/>
        <v>0</v>
      </c>
      <c r="AD313" s="95">
        <f t="shared" si="120"/>
        <v>0</v>
      </c>
      <c r="AE313" s="172">
        <f t="shared" si="111"/>
        <v>0</v>
      </c>
      <c r="AS313" s="53"/>
      <c r="BT313" s="96"/>
      <c r="BU313" s="96"/>
      <c r="BV313" s="96"/>
      <c r="BW313" s="96"/>
    </row>
    <row r="314" spans="1:75" ht="15.6" customHeight="1" x14ac:dyDescent="0.3">
      <c r="A314" s="282">
        <v>303</v>
      </c>
      <c r="B314" s="119" t="str">
        <f t="shared" si="121"/>
        <v/>
      </c>
      <c r="C314" s="120"/>
      <c r="D314" s="82">
        <v>303</v>
      </c>
      <c r="E314" s="121">
        <f t="shared" si="122"/>
        <v>0</v>
      </c>
      <c r="F314" s="1"/>
      <c r="G314" s="4">
        <f t="shared" si="130"/>
        <v>649.41999999999996</v>
      </c>
      <c r="H314" s="102">
        <f t="shared" si="106"/>
        <v>0</v>
      </c>
      <c r="I314" s="162">
        <f t="shared" si="107"/>
        <v>303</v>
      </c>
      <c r="J314" s="124">
        <f t="shared" si="112"/>
        <v>0</v>
      </c>
      <c r="K314" s="125">
        <f t="shared" si="113"/>
        <v>0</v>
      </c>
      <c r="L314" s="125">
        <f t="shared" si="114"/>
        <v>0</v>
      </c>
      <c r="M314" s="125">
        <f t="shared" si="115"/>
        <v>0</v>
      </c>
      <c r="N314" s="269">
        <f t="shared" si="116"/>
        <v>0</v>
      </c>
      <c r="O314" s="125">
        <f t="shared" si="117"/>
        <v>0</v>
      </c>
      <c r="P314" s="118">
        <f t="shared" si="108"/>
        <v>0</v>
      </c>
      <c r="Q314" s="109">
        <f t="shared" si="109"/>
        <v>0</v>
      </c>
      <c r="R314" s="95">
        <f t="shared" si="118"/>
        <v>0</v>
      </c>
      <c r="S314" s="172">
        <f t="shared" si="110"/>
        <v>0</v>
      </c>
      <c r="T314" s="53"/>
      <c r="U314" s="162">
        <f t="shared" si="123"/>
        <v>303</v>
      </c>
      <c r="V314" s="124">
        <f t="shared" si="124"/>
        <v>0</v>
      </c>
      <c r="W314" s="125">
        <f t="shared" si="125"/>
        <v>0</v>
      </c>
      <c r="X314" s="125">
        <f t="shared" si="126"/>
        <v>0</v>
      </c>
      <c r="Y314" s="258">
        <f t="shared" si="105"/>
        <v>0</v>
      </c>
      <c r="Z314" s="269">
        <f t="shared" si="127"/>
        <v>0</v>
      </c>
      <c r="AA314" s="125">
        <f t="shared" si="128"/>
        <v>0</v>
      </c>
      <c r="AB314" s="118">
        <f t="shared" si="119"/>
        <v>0</v>
      </c>
      <c r="AC314" s="109">
        <f t="shared" si="129"/>
        <v>0</v>
      </c>
      <c r="AD314" s="95">
        <f t="shared" si="120"/>
        <v>0</v>
      </c>
      <c r="AE314" s="172">
        <f t="shared" si="111"/>
        <v>0</v>
      </c>
      <c r="AS314" s="53"/>
      <c r="BT314" s="96"/>
      <c r="BU314" s="96"/>
      <c r="BV314" s="96"/>
      <c r="BW314" s="96"/>
    </row>
    <row r="315" spans="1:75" ht="15.6" customHeight="1" x14ac:dyDescent="0.3">
      <c r="A315" s="282">
        <v>304</v>
      </c>
      <c r="B315" s="119" t="str">
        <f t="shared" si="121"/>
        <v/>
      </c>
      <c r="C315" s="120"/>
      <c r="D315" s="82">
        <v>304</v>
      </c>
      <c r="E315" s="121">
        <f t="shared" si="122"/>
        <v>0</v>
      </c>
      <c r="F315" s="1"/>
      <c r="G315" s="4">
        <f t="shared" si="130"/>
        <v>650.41999999999996</v>
      </c>
      <c r="H315" s="102">
        <f t="shared" si="106"/>
        <v>0</v>
      </c>
      <c r="I315" s="162">
        <f t="shared" si="107"/>
        <v>304</v>
      </c>
      <c r="J315" s="124">
        <f t="shared" si="112"/>
        <v>0</v>
      </c>
      <c r="K315" s="125">
        <f t="shared" si="113"/>
        <v>0</v>
      </c>
      <c r="L315" s="125">
        <f t="shared" si="114"/>
        <v>0</v>
      </c>
      <c r="M315" s="125">
        <f t="shared" si="115"/>
        <v>0</v>
      </c>
      <c r="N315" s="269">
        <f t="shared" si="116"/>
        <v>0</v>
      </c>
      <c r="O315" s="125">
        <f t="shared" si="117"/>
        <v>0</v>
      </c>
      <c r="P315" s="118">
        <f t="shared" si="108"/>
        <v>0</v>
      </c>
      <c r="Q315" s="109">
        <f t="shared" si="109"/>
        <v>0</v>
      </c>
      <c r="R315" s="95">
        <f t="shared" si="118"/>
        <v>0</v>
      </c>
      <c r="S315" s="172">
        <f t="shared" si="110"/>
        <v>0</v>
      </c>
      <c r="T315" s="53"/>
      <c r="U315" s="162">
        <f t="shared" si="123"/>
        <v>304</v>
      </c>
      <c r="V315" s="124">
        <f t="shared" si="124"/>
        <v>0</v>
      </c>
      <c r="W315" s="125">
        <f t="shared" si="125"/>
        <v>0</v>
      </c>
      <c r="X315" s="125">
        <f t="shared" si="126"/>
        <v>0</v>
      </c>
      <c r="Y315" s="258">
        <f t="shared" si="105"/>
        <v>0</v>
      </c>
      <c r="Z315" s="269">
        <f t="shared" si="127"/>
        <v>0</v>
      </c>
      <c r="AA315" s="125">
        <f t="shared" si="128"/>
        <v>0</v>
      </c>
      <c r="AB315" s="118">
        <f t="shared" si="119"/>
        <v>0</v>
      </c>
      <c r="AC315" s="109">
        <f t="shared" si="129"/>
        <v>0</v>
      </c>
      <c r="AD315" s="95">
        <f t="shared" si="120"/>
        <v>0</v>
      </c>
      <c r="AE315" s="172">
        <f t="shared" si="111"/>
        <v>0</v>
      </c>
      <c r="AS315" s="53"/>
      <c r="BT315" s="96"/>
      <c r="BU315" s="96"/>
      <c r="BV315" s="96"/>
      <c r="BW315" s="96"/>
    </row>
    <row r="316" spans="1:75" ht="15.6" customHeight="1" x14ac:dyDescent="0.3">
      <c r="A316" s="282">
        <v>305</v>
      </c>
      <c r="B316" s="119" t="str">
        <f t="shared" si="121"/>
        <v/>
      </c>
      <c r="C316" s="120"/>
      <c r="D316" s="82">
        <v>305</v>
      </c>
      <c r="E316" s="121">
        <f t="shared" si="122"/>
        <v>0</v>
      </c>
      <c r="F316" s="1"/>
      <c r="G316" s="4">
        <f t="shared" si="130"/>
        <v>651.41999999999996</v>
      </c>
      <c r="H316" s="102">
        <f t="shared" si="106"/>
        <v>0</v>
      </c>
      <c r="I316" s="162">
        <f t="shared" si="107"/>
        <v>305</v>
      </c>
      <c r="J316" s="124">
        <f t="shared" si="112"/>
        <v>0</v>
      </c>
      <c r="K316" s="125">
        <f t="shared" si="113"/>
        <v>0</v>
      </c>
      <c r="L316" s="125">
        <f t="shared" si="114"/>
        <v>0</v>
      </c>
      <c r="M316" s="125">
        <f t="shared" si="115"/>
        <v>0</v>
      </c>
      <c r="N316" s="269">
        <f t="shared" si="116"/>
        <v>0</v>
      </c>
      <c r="O316" s="125">
        <f t="shared" si="117"/>
        <v>0</v>
      </c>
      <c r="P316" s="118">
        <f t="shared" si="108"/>
        <v>0</v>
      </c>
      <c r="Q316" s="109">
        <f t="shared" si="109"/>
        <v>0</v>
      </c>
      <c r="R316" s="95">
        <f t="shared" si="118"/>
        <v>0</v>
      </c>
      <c r="S316" s="172">
        <f t="shared" si="110"/>
        <v>0</v>
      </c>
      <c r="T316" s="53"/>
      <c r="U316" s="162">
        <f t="shared" si="123"/>
        <v>305</v>
      </c>
      <c r="V316" s="124">
        <f t="shared" si="124"/>
        <v>0</v>
      </c>
      <c r="W316" s="125">
        <f t="shared" si="125"/>
        <v>0</v>
      </c>
      <c r="X316" s="125">
        <f t="shared" si="126"/>
        <v>0</v>
      </c>
      <c r="Y316" s="258">
        <f t="shared" si="105"/>
        <v>0</v>
      </c>
      <c r="Z316" s="269">
        <f t="shared" si="127"/>
        <v>0</v>
      </c>
      <c r="AA316" s="125">
        <f t="shared" si="128"/>
        <v>0</v>
      </c>
      <c r="AB316" s="118">
        <f t="shared" si="119"/>
        <v>0</v>
      </c>
      <c r="AC316" s="109">
        <f t="shared" si="129"/>
        <v>0</v>
      </c>
      <c r="AD316" s="95">
        <f t="shared" si="120"/>
        <v>0</v>
      </c>
      <c r="AE316" s="172">
        <f t="shared" si="111"/>
        <v>0</v>
      </c>
      <c r="AS316" s="53"/>
      <c r="BT316" s="96"/>
      <c r="BU316" s="96"/>
      <c r="BV316" s="96"/>
      <c r="BW316" s="96"/>
    </row>
    <row r="317" spans="1:75" ht="15.6" customHeight="1" x14ac:dyDescent="0.3">
      <c r="A317" s="282">
        <v>306</v>
      </c>
      <c r="B317" s="119" t="str">
        <f t="shared" si="121"/>
        <v/>
      </c>
      <c r="C317" s="120"/>
      <c r="D317" s="82">
        <v>306</v>
      </c>
      <c r="E317" s="121">
        <f t="shared" si="122"/>
        <v>0</v>
      </c>
      <c r="F317" s="1"/>
      <c r="G317" s="4">
        <f t="shared" si="130"/>
        <v>652.41999999999996</v>
      </c>
      <c r="H317" s="102">
        <f t="shared" si="106"/>
        <v>0</v>
      </c>
      <c r="I317" s="162">
        <f t="shared" si="107"/>
        <v>306</v>
      </c>
      <c r="J317" s="124">
        <f t="shared" si="112"/>
        <v>0</v>
      </c>
      <c r="K317" s="125">
        <f t="shared" si="113"/>
        <v>0</v>
      </c>
      <c r="L317" s="125">
        <f t="shared" si="114"/>
        <v>0</v>
      </c>
      <c r="M317" s="125">
        <f t="shared" si="115"/>
        <v>0</v>
      </c>
      <c r="N317" s="269">
        <f t="shared" si="116"/>
        <v>0</v>
      </c>
      <c r="O317" s="125">
        <f t="shared" si="117"/>
        <v>0</v>
      </c>
      <c r="P317" s="118">
        <f t="shared" si="108"/>
        <v>0</v>
      </c>
      <c r="Q317" s="109">
        <f t="shared" si="109"/>
        <v>0</v>
      </c>
      <c r="R317" s="95">
        <f t="shared" si="118"/>
        <v>0</v>
      </c>
      <c r="S317" s="172">
        <f t="shared" si="110"/>
        <v>0</v>
      </c>
      <c r="T317" s="53"/>
      <c r="U317" s="162">
        <f t="shared" si="123"/>
        <v>306</v>
      </c>
      <c r="V317" s="124">
        <f t="shared" si="124"/>
        <v>0</v>
      </c>
      <c r="W317" s="125">
        <f t="shared" si="125"/>
        <v>0</v>
      </c>
      <c r="X317" s="125">
        <f t="shared" si="126"/>
        <v>0</v>
      </c>
      <c r="Y317" s="258">
        <f t="shared" si="105"/>
        <v>0</v>
      </c>
      <c r="Z317" s="269">
        <f t="shared" si="127"/>
        <v>0</v>
      </c>
      <c r="AA317" s="125">
        <f t="shared" si="128"/>
        <v>0</v>
      </c>
      <c r="AB317" s="118">
        <f t="shared" si="119"/>
        <v>0</v>
      </c>
      <c r="AC317" s="109">
        <f t="shared" si="129"/>
        <v>0</v>
      </c>
      <c r="AD317" s="95">
        <f t="shared" si="120"/>
        <v>0</v>
      </c>
      <c r="AE317" s="172">
        <f t="shared" si="111"/>
        <v>0</v>
      </c>
      <c r="AS317" s="53"/>
      <c r="BT317" s="96"/>
      <c r="BU317" s="96"/>
      <c r="BV317" s="96"/>
      <c r="BW317" s="96"/>
    </row>
    <row r="318" spans="1:75" ht="15.6" customHeight="1" x14ac:dyDescent="0.3">
      <c r="A318" s="282">
        <v>307</v>
      </c>
      <c r="B318" s="119" t="str">
        <f t="shared" si="121"/>
        <v/>
      </c>
      <c r="C318" s="120"/>
      <c r="D318" s="82">
        <v>307</v>
      </c>
      <c r="E318" s="121">
        <f t="shared" si="122"/>
        <v>0</v>
      </c>
      <c r="F318" s="1"/>
      <c r="G318" s="4">
        <f t="shared" si="130"/>
        <v>653.41999999999996</v>
      </c>
      <c r="H318" s="102">
        <f t="shared" si="106"/>
        <v>0</v>
      </c>
      <c r="I318" s="162">
        <f t="shared" si="107"/>
        <v>307</v>
      </c>
      <c r="J318" s="124">
        <f t="shared" si="112"/>
        <v>0</v>
      </c>
      <c r="K318" s="125">
        <f t="shared" si="113"/>
        <v>0</v>
      </c>
      <c r="L318" s="125">
        <f t="shared" si="114"/>
        <v>0</v>
      </c>
      <c r="M318" s="125">
        <f t="shared" si="115"/>
        <v>0</v>
      </c>
      <c r="N318" s="269">
        <f t="shared" si="116"/>
        <v>0</v>
      </c>
      <c r="O318" s="125">
        <f t="shared" si="117"/>
        <v>0</v>
      </c>
      <c r="P318" s="118">
        <f t="shared" si="108"/>
        <v>0</v>
      </c>
      <c r="Q318" s="109">
        <f t="shared" si="109"/>
        <v>0</v>
      </c>
      <c r="R318" s="95">
        <f t="shared" si="118"/>
        <v>0</v>
      </c>
      <c r="S318" s="172">
        <f t="shared" si="110"/>
        <v>0</v>
      </c>
      <c r="T318" s="53"/>
      <c r="U318" s="162">
        <f t="shared" si="123"/>
        <v>307</v>
      </c>
      <c r="V318" s="124">
        <f t="shared" si="124"/>
        <v>0</v>
      </c>
      <c r="W318" s="125">
        <f t="shared" si="125"/>
        <v>0</v>
      </c>
      <c r="X318" s="125">
        <f t="shared" si="126"/>
        <v>0</v>
      </c>
      <c r="Y318" s="258">
        <f t="shared" si="105"/>
        <v>0</v>
      </c>
      <c r="Z318" s="269">
        <f t="shared" si="127"/>
        <v>0</v>
      </c>
      <c r="AA318" s="125">
        <f t="shared" si="128"/>
        <v>0</v>
      </c>
      <c r="AB318" s="118">
        <f t="shared" si="119"/>
        <v>0</v>
      </c>
      <c r="AC318" s="109">
        <f t="shared" si="129"/>
        <v>0</v>
      </c>
      <c r="AD318" s="95">
        <f t="shared" si="120"/>
        <v>0</v>
      </c>
      <c r="AE318" s="172">
        <f t="shared" si="111"/>
        <v>0</v>
      </c>
      <c r="AS318" s="53"/>
      <c r="BT318" s="96"/>
      <c r="BU318" s="96"/>
      <c r="BV318" s="96"/>
      <c r="BW318" s="96"/>
    </row>
    <row r="319" spans="1:75" ht="15.6" customHeight="1" x14ac:dyDescent="0.3">
      <c r="A319" s="282">
        <v>308</v>
      </c>
      <c r="B319" s="119" t="str">
        <f t="shared" si="121"/>
        <v/>
      </c>
      <c r="C319" s="120"/>
      <c r="D319" s="82">
        <v>308</v>
      </c>
      <c r="E319" s="121">
        <f t="shared" si="122"/>
        <v>0</v>
      </c>
      <c r="F319" s="1"/>
      <c r="G319" s="4">
        <f t="shared" si="130"/>
        <v>654.41999999999996</v>
      </c>
      <c r="H319" s="102">
        <f t="shared" si="106"/>
        <v>0</v>
      </c>
      <c r="I319" s="162">
        <f t="shared" si="107"/>
        <v>308</v>
      </c>
      <c r="J319" s="124">
        <f t="shared" si="112"/>
        <v>0</v>
      </c>
      <c r="K319" s="125">
        <f t="shared" si="113"/>
        <v>0</v>
      </c>
      <c r="L319" s="125">
        <f t="shared" si="114"/>
        <v>0</v>
      </c>
      <c r="M319" s="125">
        <f t="shared" si="115"/>
        <v>0</v>
      </c>
      <c r="N319" s="269">
        <f t="shared" si="116"/>
        <v>0</v>
      </c>
      <c r="O319" s="125">
        <f t="shared" si="117"/>
        <v>0</v>
      </c>
      <c r="P319" s="118">
        <f t="shared" si="108"/>
        <v>0</v>
      </c>
      <c r="Q319" s="109">
        <f t="shared" si="109"/>
        <v>0</v>
      </c>
      <c r="R319" s="95">
        <f t="shared" si="118"/>
        <v>0</v>
      </c>
      <c r="S319" s="172">
        <f t="shared" si="110"/>
        <v>0</v>
      </c>
      <c r="T319" s="53"/>
      <c r="U319" s="162">
        <f t="shared" si="123"/>
        <v>308</v>
      </c>
      <c r="V319" s="124">
        <f t="shared" si="124"/>
        <v>0</v>
      </c>
      <c r="W319" s="125">
        <f t="shared" si="125"/>
        <v>0</v>
      </c>
      <c r="X319" s="125">
        <f t="shared" si="126"/>
        <v>0</v>
      </c>
      <c r="Y319" s="258">
        <f t="shared" si="105"/>
        <v>0</v>
      </c>
      <c r="Z319" s="269">
        <f t="shared" si="127"/>
        <v>0</v>
      </c>
      <c r="AA319" s="125">
        <f t="shared" si="128"/>
        <v>0</v>
      </c>
      <c r="AB319" s="118">
        <f t="shared" si="119"/>
        <v>0</v>
      </c>
      <c r="AC319" s="109">
        <f t="shared" si="129"/>
        <v>0</v>
      </c>
      <c r="AD319" s="95">
        <f t="shared" si="120"/>
        <v>0</v>
      </c>
      <c r="AE319" s="172">
        <f t="shared" si="111"/>
        <v>0</v>
      </c>
      <c r="AS319" s="53"/>
      <c r="BT319" s="96"/>
      <c r="BU319" s="96"/>
      <c r="BV319" s="96"/>
      <c r="BW319" s="96"/>
    </row>
    <row r="320" spans="1:75" ht="15.6" customHeight="1" x14ac:dyDescent="0.3">
      <c r="A320" s="282">
        <v>309</v>
      </c>
      <c r="B320" s="119" t="str">
        <f t="shared" si="121"/>
        <v/>
      </c>
      <c r="C320" s="120"/>
      <c r="D320" s="82">
        <v>309</v>
      </c>
      <c r="E320" s="121">
        <f t="shared" si="122"/>
        <v>0</v>
      </c>
      <c r="F320" s="1"/>
      <c r="G320" s="4">
        <f t="shared" si="130"/>
        <v>655.42</v>
      </c>
      <c r="H320" s="102">
        <f t="shared" si="106"/>
        <v>0</v>
      </c>
      <c r="I320" s="162">
        <f t="shared" si="107"/>
        <v>309</v>
      </c>
      <c r="J320" s="124">
        <f t="shared" si="112"/>
        <v>0</v>
      </c>
      <c r="K320" s="125">
        <f t="shared" si="113"/>
        <v>0</v>
      </c>
      <c r="L320" s="125">
        <f t="shared" si="114"/>
        <v>0</v>
      </c>
      <c r="M320" s="125">
        <f t="shared" si="115"/>
        <v>0</v>
      </c>
      <c r="N320" s="269">
        <f t="shared" si="116"/>
        <v>0</v>
      </c>
      <c r="O320" s="125">
        <f t="shared" si="117"/>
        <v>0</v>
      </c>
      <c r="P320" s="118">
        <f t="shared" si="108"/>
        <v>0</v>
      </c>
      <c r="Q320" s="109">
        <f t="shared" si="109"/>
        <v>0</v>
      </c>
      <c r="R320" s="95">
        <f t="shared" si="118"/>
        <v>0</v>
      </c>
      <c r="S320" s="172">
        <f t="shared" si="110"/>
        <v>0</v>
      </c>
      <c r="T320" s="53"/>
      <c r="U320" s="162">
        <f t="shared" si="123"/>
        <v>309</v>
      </c>
      <c r="V320" s="124">
        <f t="shared" si="124"/>
        <v>0</v>
      </c>
      <c r="W320" s="125">
        <f t="shared" si="125"/>
        <v>0</v>
      </c>
      <c r="X320" s="125">
        <f t="shared" si="126"/>
        <v>0</v>
      </c>
      <c r="Y320" s="258">
        <f t="shared" si="105"/>
        <v>0</v>
      </c>
      <c r="Z320" s="269">
        <f t="shared" si="127"/>
        <v>0</v>
      </c>
      <c r="AA320" s="125">
        <f t="shared" si="128"/>
        <v>0</v>
      </c>
      <c r="AB320" s="118">
        <f t="shared" si="119"/>
        <v>0</v>
      </c>
      <c r="AC320" s="109">
        <f t="shared" si="129"/>
        <v>0</v>
      </c>
      <c r="AD320" s="95">
        <f t="shared" si="120"/>
        <v>0</v>
      </c>
      <c r="AE320" s="172">
        <f t="shared" si="111"/>
        <v>0</v>
      </c>
      <c r="AS320" s="53"/>
      <c r="BT320" s="96"/>
      <c r="BU320" s="96"/>
      <c r="BV320" s="96"/>
      <c r="BW320" s="96"/>
    </row>
    <row r="321" spans="1:75" ht="15.6" customHeight="1" x14ac:dyDescent="0.3">
      <c r="A321" s="282">
        <v>310</v>
      </c>
      <c r="B321" s="119" t="str">
        <f t="shared" si="121"/>
        <v/>
      </c>
      <c r="C321" s="120"/>
      <c r="D321" s="82">
        <v>310</v>
      </c>
      <c r="E321" s="121">
        <f t="shared" si="122"/>
        <v>0</v>
      </c>
      <c r="F321" s="1"/>
      <c r="G321" s="4">
        <f t="shared" si="130"/>
        <v>656.42</v>
      </c>
      <c r="H321" s="102">
        <f t="shared" si="106"/>
        <v>0</v>
      </c>
      <c r="I321" s="162">
        <f t="shared" si="107"/>
        <v>310</v>
      </c>
      <c r="J321" s="124">
        <f t="shared" si="112"/>
        <v>0</v>
      </c>
      <c r="K321" s="125">
        <f t="shared" si="113"/>
        <v>0</v>
      </c>
      <c r="L321" s="125">
        <f t="shared" si="114"/>
        <v>0</v>
      </c>
      <c r="M321" s="125">
        <f t="shared" si="115"/>
        <v>0</v>
      </c>
      <c r="N321" s="269">
        <f t="shared" si="116"/>
        <v>0</v>
      </c>
      <c r="O321" s="125">
        <f t="shared" si="117"/>
        <v>0</v>
      </c>
      <c r="P321" s="118">
        <f t="shared" si="108"/>
        <v>0</v>
      </c>
      <c r="Q321" s="109">
        <f t="shared" si="109"/>
        <v>0</v>
      </c>
      <c r="R321" s="95">
        <f t="shared" si="118"/>
        <v>0</v>
      </c>
      <c r="S321" s="172">
        <f t="shared" si="110"/>
        <v>0</v>
      </c>
      <c r="T321" s="53"/>
      <c r="U321" s="162">
        <f t="shared" si="123"/>
        <v>310</v>
      </c>
      <c r="V321" s="124">
        <f t="shared" si="124"/>
        <v>0</v>
      </c>
      <c r="W321" s="125">
        <f t="shared" si="125"/>
        <v>0</v>
      </c>
      <c r="X321" s="125">
        <f t="shared" si="126"/>
        <v>0</v>
      </c>
      <c r="Y321" s="258">
        <f t="shared" ref="Y321:Y371" si="131">IF(R321=0,0,IF($B$4="Apériodiques",M321,ROUND((AA320*$F$4/12*P691)+(AA320*$F$4/C691*Q691),2)))</f>
        <v>0</v>
      </c>
      <c r="Z321" s="269">
        <f t="shared" si="127"/>
        <v>0</v>
      </c>
      <c r="AA321" s="125">
        <f t="shared" si="128"/>
        <v>0</v>
      </c>
      <c r="AB321" s="118">
        <f t="shared" si="119"/>
        <v>0</v>
      </c>
      <c r="AC321" s="109">
        <f t="shared" si="129"/>
        <v>0</v>
      </c>
      <c r="AD321" s="95">
        <f t="shared" si="120"/>
        <v>0</v>
      </c>
      <c r="AE321" s="172">
        <f t="shared" si="111"/>
        <v>0</v>
      </c>
      <c r="AS321" s="53"/>
      <c r="BT321" s="96"/>
      <c r="BU321" s="96"/>
      <c r="BV321" s="96"/>
      <c r="BW321" s="96"/>
    </row>
    <row r="322" spans="1:75" ht="15.6" customHeight="1" x14ac:dyDescent="0.3">
      <c r="A322" s="282">
        <v>311</v>
      </c>
      <c r="B322" s="119" t="str">
        <f t="shared" si="121"/>
        <v/>
      </c>
      <c r="C322" s="120"/>
      <c r="D322" s="82">
        <v>311</v>
      </c>
      <c r="E322" s="121">
        <f t="shared" si="122"/>
        <v>0</v>
      </c>
      <c r="F322" s="1"/>
      <c r="G322" s="4">
        <f t="shared" si="130"/>
        <v>657.42</v>
      </c>
      <c r="H322" s="102">
        <f t="shared" si="106"/>
        <v>0</v>
      </c>
      <c r="I322" s="162">
        <f t="shared" si="107"/>
        <v>311</v>
      </c>
      <c r="J322" s="124">
        <f t="shared" si="112"/>
        <v>0</v>
      </c>
      <c r="K322" s="125">
        <f t="shared" si="113"/>
        <v>0</v>
      </c>
      <c r="L322" s="125">
        <f t="shared" si="114"/>
        <v>0</v>
      </c>
      <c r="M322" s="125">
        <f t="shared" si="115"/>
        <v>0</v>
      </c>
      <c r="N322" s="269">
        <f t="shared" si="116"/>
        <v>0</v>
      </c>
      <c r="O322" s="125">
        <f t="shared" si="117"/>
        <v>0</v>
      </c>
      <c r="P322" s="118">
        <f t="shared" si="108"/>
        <v>0</v>
      </c>
      <c r="Q322" s="109">
        <f t="shared" si="109"/>
        <v>0</v>
      </c>
      <c r="R322" s="95">
        <f t="shared" si="118"/>
        <v>0</v>
      </c>
      <c r="S322" s="172">
        <f t="shared" si="110"/>
        <v>0</v>
      </c>
      <c r="T322" s="53"/>
      <c r="U322" s="162">
        <f t="shared" si="123"/>
        <v>311</v>
      </c>
      <c r="V322" s="124">
        <f t="shared" si="124"/>
        <v>0</v>
      </c>
      <c r="W322" s="125">
        <f t="shared" si="125"/>
        <v>0</v>
      </c>
      <c r="X322" s="125">
        <f t="shared" si="126"/>
        <v>0</v>
      </c>
      <c r="Y322" s="258">
        <f t="shared" si="131"/>
        <v>0</v>
      </c>
      <c r="Z322" s="269">
        <f t="shared" si="127"/>
        <v>0</v>
      </c>
      <c r="AA322" s="125">
        <f t="shared" si="128"/>
        <v>0</v>
      </c>
      <c r="AB322" s="118">
        <f t="shared" si="119"/>
        <v>0</v>
      </c>
      <c r="AC322" s="109">
        <f t="shared" si="129"/>
        <v>0</v>
      </c>
      <c r="AD322" s="95">
        <f t="shared" si="120"/>
        <v>0</v>
      </c>
      <c r="AE322" s="172">
        <f t="shared" si="111"/>
        <v>0</v>
      </c>
      <c r="AS322" s="53"/>
      <c r="BT322" s="96"/>
      <c r="BU322" s="96"/>
      <c r="BV322" s="96"/>
      <c r="BW322" s="96"/>
    </row>
    <row r="323" spans="1:75" ht="15.6" customHeight="1" x14ac:dyDescent="0.3">
      <c r="A323" s="282">
        <v>312</v>
      </c>
      <c r="B323" s="119" t="str">
        <f t="shared" si="121"/>
        <v/>
      </c>
      <c r="C323" s="120"/>
      <c r="D323" s="82">
        <v>312</v>
      </c>
      <c r="E323" s="121">
        <f t="shared" si="122"/>
        <v>0</v>
      </c>
      <c r="F323" s="1"/>
      <c r="G323" s="4">
        <f t="shared" si="130"/>
        <v>658.42</v>
      </c>
      <c r="H323" s="102">
        <f t="shared" si="106"/>
        <v>0</v>
      </c>
      <c r="I323" s="162">
        <f t="shared" si="107"/>
        <v>312</v>
      </c>
      <c r="J323" s="124">
        <f t="shared" si="112"/>
        <v>0</v>
      </c>
      <c r="K323" s="125">
        <f t="shared" si="113"/>
        <v>0</v>
      </c>
      <c r="L323" s="125">
        <f t="shared" si="114"/>
        <v>0</v>
      </c>
      <c r="M323" s="125">
        <f t="shared" si="115"/>
        <v>0</v>
      </c>
      <c r="N323" s="269">
        <f t="shared" si="116"/>
        <v>0</v>
      </c>
      <c r="O323" s="125">
        <f t="shared" si="117"/>
        <v>0</v>
      </c>
      <c r="P323" s="118">
        <f t="shared" si="108"/>
        <v>0</v>
      </c>
      <c r="Q323" s="109">
        <f t="shared" si="109"/>
        <v>0</v>
      </c>
      <c r="R323" s="95">
        <f t="shared" si="118"/>
        <v>0</v>
      </c>
      <c r="S323" s="172">
        <f t="shared" si="110"/>
        <v>0</v>
      </c>
      <c r="T323" s="53"/>
      <c r="U323" s="162">
        <f t="shared" si="123"/>
        <v>312</v>
      </c>
      <c r="V323" s="124">
        <f t="shared" si="124"/>
        <v>0</v>
      </c>
      <c r="W323" s="125">
        <f t="shared" si="125"/>
        <v>0</v>
      </c>
      <c r="X323" s="125">
        <f t="shared" si="126"/>
        <v>0</v>
      </c>
      <c r="Y323" s="258">
        <f t="shared" si="131"/>
        <v>0</v>
      </c>
      <c r="Z323" s="269">
        <f t="shared" si="127"/>
        <v>0</v>
      </c>
      <c r="AA323" s="125">
        <f t="shared" si="128"/>
        <v>0</v>
      </c>
      <c r="AB323" s="118">
        <f t="shared" si="119"/>
        <v>0</v>
      </c>
      <c r="AC323" s="109">
        <f t="shared" si="129"/>
        <v>0</v>
      </c>
      <c r="AD323" s="95">
        <f t="shared" si="120"/>
        <v>0</v>
      </c>
      <c r="AE323" s="172">
        <f t="shared" si="111"/>
        <v>0</v>
      </c>
      <c r="AS323" s="53"/>
      <c r="BT323" s="96"/>
      <c r="BU323" s="96"/>
      <c r="BV323" s="96"/>
      <c r="BW323" s="96"/>
    </row>
    <row r="324" spans="1:75" ht="15.6" customHeight="1" x14ac:dyDescent="0.3">
      <c r="A324" s="282">
        <v>313</v>
      </c>
      <c r="B324" s="119" t="str">
        <f t="shared" si="121"/>
        <v/>
      </c>
      <c r="C324" s="120"/>
      <c r="D324" s="82">
        <v>313</v>
      </c>
      <c r="E324" s="121">
        <f t="shared" si="122"/>
        <v>0</v>
      </c>
      <c r="F324" s="1"/>
      <c r="G324" s="4">
        <f t="shared" si="130"/>
        <v>659.42</v>
      </c>
      <c r="H324" s="102">
        <f t="shared" si="106"/>
        <v>0</v>
      </c>
      <c r="I324" s="162">
        <f t="shared" si="107"/>
        <v>313</v>
      </c>
      <c r="J324" s="124">
        <f t="shared" si="112"/>
        <v>0</v>
      </c>
      <c r="K324" s="125">
        <f t="shared" si="113"/>
        <v>0</v>
      </c>
      <c r="L324" s="125">
        <f t="shared" si="114"/>
        <v>0</v>
      </c>
      <c r="M324" s="125">
        <f t="shared" si="115"/>
        <v>0</v>
      </c>
      <c r="N324" s="269">
        <f t="shared" si="116"/>
        <v>0</v>
      </c>
      <c r="O324" s="125">
        <f t="shared" si="117"/>
        <v>0</v>
      </c>
      <c r="P324" s="118">
        <f t="shared" si="108"/>
        <v>0</v>
      </c>
      <c r="Q324" s="109">
        <f t="shared" si="109"/>
        <v>0</v>
      </c>
      <c r="R324" s="95">
        <f t="shared" si="118"/>
        <v>0</v>
      </c>
      <c r="S324" s="172">
        <f t="shared" si="110"/>
        <v>0</v>
      </c>
      <c r="T324" s="53"/>
      <c r="U324" s="162">
        <f t="shared" si="123"/>
        <v>313</v>
      </c>
      <c r="V324" s="124">
        <f t="shared" si="124"/>
        <v>0</v>
      </c>
      <c r="W324" s="125">
        <f t="shared" si="125"/>
        <v>0</v>
      </c>
      <c r="X324" s="125">
        <f t="shared" si="126"/>
        <v>0</v>
      </c>
      <c r="Y324" s="258">
        <f t="shared" si="131"/>
        <v>0</v>
      </c>
      <c r="Z324" s="269">
        <f t="shared" si="127"/>
        <v>0</v>
      </c>
      <c r="AA324" s="125">
        <f t="shared" si="128"/>
        <v>0</v>
      </c>
      <c r="AB324" s="118">
        <f t="shared" si="119"/>
        <v>0</v>
      </c>
      <c r="AC324" s="109">
        <f t="shared" si="129"/>
        <v>0</v>
      </c>
      <c r="AD324" s="95">
        <f t="shared" si="120"/>
        <v>0</v>
      </c>
      <c r="AE324" s="172">
        <f t="shared" si="111"/>
        <v>0</v>
      </c>
      <c r="AS324" s="53"/>
      <c r="BT324" s="96"/>
      <c r="BU324" s="96"/>
      <c r="BV324" s="96"/>
      <c r="BW324" s="96"/>
    </row>
    <row r="325" spans="1:75" ht="15.6" customHeight="1" x14ac:dyDescent="0.3">
      <c r="A325" s="282">
        <v>314</v>
      </c>
      <c r="B325" s="119" t="str">
        <f t="shared" si="121"/>
        <v/>
      </c>
      <c r="C325" s="120"/>
      <c r="D325" s="82">
        <v>314</v>
      </c>
      <c r="E325" s="121">
        <f t="shared" si="122"/>
        <v>0</v>
      </c>
      <c r="F325" s="1"/>
      <c r="G325" s="4">
        <f t="shared" si="130"/>
        <v>660.42</v>
      </c>
      <c r="H325" s="102">
        <f t="shared" si="106"/>
        <v>0</v>
      </c>
      <c r="I325" s="162">
        <f t="shared" si="107"/>
        <v>314</v>
      </c>
      <c r="J325" s="124">
        <f t="shared" si="112"/>
        <v>0</v>
      </c>
      <c r="K325" s="125">
        <f t="shared" si="113"/>
        <v>0</v>
      </c>
      <c r="L325" s="125">
        <f t="shared" si="114"/>
        <v>0</v>
      </c>
      <c r="M325" s="125">
        <f t="shared" si="115"/>
        <v>0</v>
      </c>
      <c r="N325" s="269">
        <f t="shared" si="116"/>
        <v>0</v>
      </c>
      <c r="O325" s="125">
        <f t="shared" si="117"/>
        <v>0</v>
      </c>
      <c r="P325" s="118">
        <f t="shared" si="108"/>
        <v>0</v>
      </c>
      <c r="Q325" s="109">
        <f t="shared" si="109"/>
        <v>0</v>
      </c>
      <c r="R325" s="95">
        <f t="shared" si="118"/>
        <v>0</v>
      </c>
      <c r="S325" s="172">
        <f t="shared" si="110"/>
        <v>0</v>
      </c>
      <c r="T325" s="53"/>
      <c r="U325" s="162">
        <f t="shared" si="123"/>
        <v>314</v>
      </c>
      <c r="V325" s="124">
        <f t="shared" si="124"/>
        <v>0</v>
      </c>
      <c r="W325" s="125">
        <f t="shared" si="125"/>
        <v>0</v>
      </c>
      <c r="X325" s="125">
        <f t="shared" si="126"/>
        <v>0</v>
      </c>
      <c r="Y325" s="258">
        <f t="shared" si="131"/>
        <v>0</v>
      </c>
      <c r="Z325" s="269">
        <f t="shared" si="127"/>
        <v>0</v>
      </c>
      <c r="AA325" s="125">
        <f t="shared" si="128"/>
        <v>0</v>
      </c>
      <c r="AB325" s="118">
        <f t="shared" si="119"/>
        <v>0</v>
      </c>
      <c r="AC325" s="109">
        <f t="shared" si="129"/>
        <v>0</v>
      </c>
      <c r="AD325" s="95">
        <f t="shared" si="120"/>
        <v>0</v>
      </c>
      <c r="AE325" s="172">
        <f t="shared" si="111"/>
        <v>0</v>
      </c>
      <c r="AS325" s="53"/>
      <c r="BT325" s="96"/>
      <c r="BU325" s="96"/>
      <c r="BV325" s="96"/>
      <c r="BW325" s="96"/>
    </row>
    <row r="326" spans="1:75" ht="15.6" customHeight="1" x14ac:dyDescent="0.3">
      <c r="A326" s="282">
        <v>315</v>
      </c>
      <c r="B326" s="119" t="str">
        <f t="shared" si="121"/>
        <v/>
      </c>
      <c r="C326" s="120"/>
      <c r="D326" s="82">
        <v>315</v>
      </c>
      <c r="E326" s="121">
        <f t="shared" si="122"/>
        <v>0</v>
      </c>
      <c r="F326" s="1"/>
      <c r="G326" s="4">
        <f t="shared" si="130"/>
        <v>661.42</v>
      </c>
      <c r="H326" s="102">
        <f t="shared" si="106"/>
        <v>0</v>
      </c>
      <c r="I326" s="162">
        <f t="shared" si="107"/>
        <v>315</v>
      </c>
      <c r="J326" s="124">
        <f t="shared" si="112"/>
        <v>0</v>
      </c>
      <c r="K326" s="125">
        <f t="shared" si="113"/>
        <v>0</v>
      </c>
      <c r="L326" s="125">
        <f t="shared" si="114"/>
        <v>0</v>
      </c>
      <c r="M326" s="125">
        <f t="shared" si="115"/>
        <v>0</v>
      </c>
      <c r="N326" s="269">
        <f t="shared" si="116"/>
        <v>0</v>
      </c>
      <c r="O326" s="125">
        <f t="shared" si="117"/>
        <v>0</v>
      </c>
      <c r="P326" s="118">
        <f t="shared" si="108"/>
        <v>0</v>
      </c>
      <c r="Q326" s="109">
        <f t="shared" si="109"/>
        <v>0</v>
      </c>
      <c r="R326" s="95">
        <f t="shared" si="118"/>
        <v>0</v>
      </c>
      <c r="S326" s="172">
        <f t="shared" si="110"/>
        <v>0</v>
      </c>
      <c r="T326" s="53"/>
      <c r="U326" s="162">
        <f t="shared" si="123"/>
        <v>315</v>
      </c>
      <c r="V326" s="124">
        <f t="shared" si="124"/>
        <v>0</v>
      </c>
      <c r="W326" s="125">
        <f t="shared" si="125"/>
        <v>0</v>
      </c>
      <c r="X326" s="125">
        <f t="shared" si="126"/>
        <v>0</v>
      </c>
      <c r="Y326" s="258">
        <f t="shared" si="131"/>
        <v>0</v>
      </c>
      <c r="Z326" s="269">
        <f t="shared" si="127"/>
        <v>0</v>
      </c>
      <c r="AA326" s="125">
        <f t="shared" si="128"/>
        <v>0</v>
      </c>
      <c r="AB326" s="118">
        <f t="shared" si="119"/>
        <v>0</v>
      </c>
      <c r="AC326" s="109">
        <f t="shared" si="129"/>
        <v>0</v>
      </c>
      <c r="AD326" s="95">
        <f t="shared" si="120"/>
        <v>0</v>
      </c>
      <c r="AE326" s="172">
        <f t="shared" si="111"/>
        <v>0</v>
      </c>
      <c r="AS326" s="53"/>
      <c r="BT326" s="96"/>
      <c r="BU326" s="96"/>
      <c r="BV326" s="96"/>
      <c r="BW326" s="96"/>
    </row>
    <row r="327" spans="1:75" ht="15.6" customHeight="1" x14ac:dyDescent="0.3">
      <c r="A327" s="282">
        <v>316</v>
      </c>
      <c r="B327" s="119" t="str">
        <f t="shared" si="121"/>
        <v/>
      </c>
      <c r="C327" s="120"/>
      <c r="D327" s="82">
        <v>316</v>
      </c>
      <c r="E327" s="121">
        <f t="shared" si="122"/>
        <v>0</v>
      </c>
      <c r="F327" s="1"/>
      <c r="G327" s="4">
        <f t="shared" si="130"/>
        <v>662.42</v>
      </c>
      <c r="H327" s="102">
        <f t="shared" si="106"/>
        <v>0</v>
      </c>
      <c r="I327" s="162">
        <f t="shared" si="107"/>
        <v>316</v>
      </c>
      <c r="J327" s="124">
        <f t="shared" si="112"/>
        <v>0</v>
      </c>
      <c r="K327" s="125">
        <f t="shared" si="113"/>
        <v>0</v>
      </c>
      <c r="L327" s="125">
        <f t="shared" si="114"/>
        <v>0</v>
      </c>
      <c r="M327" s="125">
        <f t="shared" si="115"/>
        <v>0</v>
      </c>
      <c r="N327" s="269">
        <f t="shared" si="116"/>
        <v>0</v>
      </c>
      <c r="O327" s="125">
        <f t="shared" si="117"/>
        <v>0</v>
      </c>
      <c r="P327" s="118">
        <f t="shared" si="108"/>
        <v>0</v>
      </c>
      <c r="Q327" s="109">
        <f t="shared" si="109"/>
        <v>0</v>
      </c>
      <c r="R327" s="95">
        <f t="shared" si="118"/>
        <v>0</v>
      </c>
      <c r="S327" s="172">
        <f t="shared" si="110"/>
        <v>0</v>
      </c>
      <c r="T327" s="53"/>
      <c r="U327" s="162">
        <f t="shared" si="123"/>
        <v>316</v>
      </c>
      <c r="V327" s="124">
        <f t="shared" si="124"/>
        <v>0</v>
      </c>
      <c r="W327" s="125">
        <f t="shared" si="125"/>
        <v>0</v>
      </c>
      <c r="X327" s="125">
        <f t="shared" si="126"/>
        <v>0</v>
      </c>
      <c r="Y327" s="258">
        <f t="shared" si="131"/>
        <v>0</v>
      </c>
      <c r="Z327" s="269">
        <f t="shared" si="127"/>
        <v>0</v>
      </c>
      <c r="AA327" s="125">
        <f t="shared" si="128"/>
        <v>0</v>
      </c>
      <c r="AB327" s="118">
        <f t="shared" si="119"/>
        <v>0</v>
      </c>
      <c r="AC327" s="109">
        <f t="shared" si="129"/>
        <v>0</v>
      </c>
      <c r="AD327" s="95">
        <f t="shared" si="120"/>
        <v>0</v>
      </c>
      <c r="AE327" s="172">
        <f t="shared" si="111"/>
        <v>0</v>
      </c>
      <c r="AS327" s="53"/>
      <c r="BT327" s="96"/>
      <c r="BU327" s="96"/>
      <c r="BV327" s="96"/>
      <c r="BW327" s="96"/>
    </row>
    <row r="328" spans="1:75" ht="15.6" customHeight="1" x14ac:dyDescent="0.3">
      <c r="A328" s="282">
        <v>317</v>
      </c>
      <c r="B328" s="119" t="str">
        <f t="shared" si="121"/>
        <v/>
      </c>
      <c r="C328" s="120"/>
      <c r="D328" s="82">
        <v>317</v>
      </c>
      <c r="E328" s="121">
        <f t="shared" si="122"/>
        <v>0</v>
      </c>
      <c r="F328" s="1"/>
      <c r="G328" s="4">
        <f t="shared" si="130"/>
        <v>663.42</v>
      </c>
      <c r="H328" s="102">
        <f t="shared" si="106"/>
        <v>0</v>
      </c>
      <c r="I328" s="162">
        <f t="shared" si="107"/>
        <v>317</v>
      </c>
      <c r="J328" s="124">
        <f t="shared" si="112"/>
        <v>0</v>
      </c>
      <c r="K328" s="125">
        <f t="shared" si="113"/>
        <v>0</v>
      </c>
      <c r="L328" s="125">
        <f t="shared" si="114"/>
        <v>0</v>
      </c>
      <c r="M328" s="125">
        <f t="shared" si="115"/>
        <v>0</v>
      </c>
      <c r="N328" s="269">
        <f t="shared" si="116"/>
        <v>0</v>
      </c>
      <c r="O328" s="125">
        <f t="shared" si="117"/>
        <v>0</v>
      </c>
      <c r="P328" s="118">
        <f t="shared" si="108"/>
        <v>0</v>
      </c>
      <c r="Q328" s="109">
        <f t="shared" si="109"/>
        <v>0</v>
      </c>
      <c r="R328" s="95">
        <f t="shared" si="118"/>
        <v>0</v>
      </c>
      <c r="S328" s="172">
        <f t="shared" si="110"/>
        <v>0</v>
      </c>
      <c r="T328" s="53"/>
      <c r="U328" s="162">
        <f t="shared" si="123"/>
        <v>317</v>
      </c>
      <c r="V328" s="124">
        <f t="shared" si="124"/>
        <v>0</v>
      </c>
      <c r="W328" s="125">
        <f t="shared" si="125"/>
        <v>0</v>
      </c>
      <c r="X328" s="125">
        <f t="shared" si="126"/>
        <v>0</v>
      </c>
      <c r="Y328" s="258">
        <f t="shared" si="131"/>
        <v>0</v>
      </c>
      <c r="Z328" s="269">
        <f t="shared" si="127"/>
        <v>0</v>
      </c>
      <c r="AA328" s="125">
        <f t="shared" si="128"/>
        <v>0</v>
      </c>
      <c r="AB328" s="118">
        <f t="shared" si="119"/>
        <v>0</v>
      </c>
      <c r="AC328" s="109">
        <f t="shared" si="129"/>
        <v>0</v>
      </c>
      <c r="AD328" s="95">
        <f t="shared" si="120"/>
        <v>0</v>
      </c>
      <c r="AE328" s="172">
        <f t="shared" si="111"/>
        <v>0</v>
      </c>
      <c r="AS328" s="53"/>
      <c r="BT328" s="96"/>
      <c r="BU328" s="96"/>
      <c r="BV328" s="96"/>
      <c r="BW328" s="96"/>
    </row>
    <row r="329" spans="1:75" ht="15.6" customHeight="1" x14ac:dyDescent="0.3">
      <c r="A329" s="282">
        <v>318</v>
      </c>
      <c r="B329" s="119" t="str">
        <f t="shared" si="121"/>
        <v/>
      </c>
      <c r="C329" s="120"/>
      <c r="D329" s="82">
        <v>318</v>
      </c>
      <c r="E329" s="121">
        <f t="shared" si="122"/>
        <v>0</v>
      </c>
      <c r="F329" s="1"/>
      <c r="G329" s="4">
        <f t="shared" si="130"/>
        <v>664.42</v>
      </c>
      <c r="H329" s="102">
        <f t="shared" si="106"/>
        <v>0</v>
      </c>
      <c r="I329" s="162">
        <f t="shared" si="107"/>
        <v>318</v>
      </c>
      <c r="J329" s="124">
        <f t="shared" si="112"/>
        <v>0</v>
      </c>
      <c r="K329" s="125">
        <f t="shared" si="113"/>
        <v>0</v>
      </c>
      <c r="L329" s="125">
        <f t="shared" si="114"/>
        <v>0</v>
      </c>
      <c r="M329" s="125">
        <f t="shared" si="115"/>
        <v>0</v>
      </c>
      <c r="N329" s="269">
        <f t="shared" si="116"/>
        <v>0</v>
      </c>
      <c r="O329" s="125">
        <f t="shared" si="117"/>
        <v>0</v>
      </c>
      <c r="P329" s="118">
        <f t="shared" si="108"/>
        <v>0</v>
      </c>
      <c r="Q329" s="109">
        <f t="shared" si="109"/>
        <v>0</v>
      </c>
      <c r="R329" s="95">
        <f t="shared" si="118"/>
        <v>0</v>
      </c>
      <c r="S329" s="172">
        <f t="shared" si="110"/>
        <v>0</v>
      </c>
      <c r="T329" s="53"/>
      <c r="U329" s="162">
        <f t="shared" si="123"/>
        <v>318</v>
      </c>
      <c r="V329" s="124">
        <f t="shared" si="124"/>
        <v>0</v>
      </c>
      <c r="W329" s="125">
        <f t="shared" si="125"/>
        <v>0</v>
      </c>
      <c r="X329" s="125">
        <f t="shared" si="126"/>
        <v>0</v>
      </c>
      <c r="Y329" s="258">
        <f t="shared" si="131"/>
        <v>0</v>
      </c>
      <c r="Z329" s="269">
        <f t="shared" si="127"/>
        <v>0</v>
      </c>
      <c r="AA329" s="125">
        <f t="shared" si="128"/>
        <v>0</v>
      </c>
      <c r="AB329" s="118">
        <f t="shared" si="119"/>
        <v>0</v>
      </c>
      <c r="AC329" s="109">
        <f t="shared" si="129"/>
        <v>0</v>
      </c>
      <c r="AD329" s="95">
        <f t="shared" si="120"/>
        <v>0</v>
      </c>
      <c r="AE329" s="172">
        <f t="shared" si="111"/>
        <v>0</v>
      </c>
      <c r="AS329" s="53"/>
      <c r="BT329" s="96"/>
      <c r="BU329" s="96"/>
      <c r="BV329" s="96"/>
      <c r="BW329" s="96"/>
    </row>
    <row r="330" spans="1:75" ht="15.6" customHeight="1" x14ac:dyDescent="0.3">
      <c r="A330" s="282">
        <v>319</v>
      </c>
      <c r="B330" s="119" t="str">
        <f t="shared" si="121"/>
        <v/>
      </c>
      <c r="C330" s="120"/>
      <c r="D330" s="82">
        <v>319</v>
      </c>
      <c r="E330" s="121">
        <f t="shared" si="122"/>
        <v>0</v>
      </c>
      <c r="F330" s="1"/>
      <c r="G330" s="4">
        <f t="shared" si="130"/>
        <v>665.42</v>
      </c>
      <c r="H330" s="102">
        <f t="shared" si="106"/>
        <v>0</v>
      </c>
      <c r="I330" s="162">
        <f t="shared" si="107"/>
        <v>319</v>
      </c>
      <c r="J330" s="124">
        <f t="shared" si="112"/>
        <v>0</v>
      </c>
      <c r="K330" s="125">
        <f t="shared" si="113"/>
        <v>0</v>
      </c>
      <c r="L330" s="125">
        <f t="shared" si="114"/>
        <v>0</v>
      </c>
      <c r="M330" s="125">
        <f t="shared" si="115"/>
        <v>0</v>
      </c>
      <c r="N330" s="269">
        <f t="shared" si="116"/>
        <v>0</v>
      </c>
      <c r="O330" s="125">
        <f t="shared" si="117"/>
        <v>0</v>
      </c>
      <c r="P330" s="118">
        <f t="shared" si="108"/>
        <v>0</v>
      </c>
      <c r="Q330" s="109">
        <f t="shared" si="109"/>
        <v>0</v>
      </c>
      <c r="R330" s="95">
        <f t="shared" si="118"/>
        <v>0</v>
      </c>
      <c r="S330" s="172">
        <f t="shared" si="110"/>
        <v>0</v>
      </c>
      <c r="T330" s="53"/>
      <c r="U330" s="162">
        <f t="shared" si="123"/>
        <v>319</v>
      </c>
      <c r="V330" s="124">
        <f t="shared" si="124"/>
        <v>0</v>
      </c>
      <c r="W330" s="125">
        <f t="shared" si="125"/>
        <v>0</v>
      </c>
      <c r="X330" s="125">
        <f t="shared" si="126"/>
        <v>0</v>
      </c>
      <c r="Y330" s="258">
        <f t="shared" si="131"/>
        <v>0</v>
      </c>
      <c r="Z330" s="269">
        <f t="shared" si="127"/>
        <v>0</v>
      </c>
      <c r="AA330" s="125">
        <f t="shared" si="128"/>
        <v>0</v>
      </c>
      <c r="AB330" s="118">
        <f t="shared" si="119"/>
        <v>0</v>
      </c>
      <c r="AC330" s="109">
        <f t="shared" si="129"/>
        <v>0</v>
      </c>
      <c r="AD330" s="95">
        <f t="shared" si="120"/>
        <v>0</v>
      </c>
      <c r="AE330" s="172">
        <f t="shared" si="111"/>
        <v>0</v>
      </c>
      <c r="AS330" s="53"/>
      <c r="BT330" s="96"/>
      <c r="BU330" s="96"/>
      <c r="BV330" s="96"/>
      <c r="BW330" s="96"/>
    </row>
    <row r="331" spans="1:75" ht="15.6" customHeight="1" x14ac:dyDescent="0.3">
      <c r="A331" s="282">
        <v>320</v>
      </c>
      <c r="B331" s="119" t="str">
        <f t="shared" si="121"/>
        <v/>
      </c>
      <c r="C331" s="120"/>
      <c r="D331" s="82">
        <v>320</v>
      </c>
      <c r="E331" s="121">
        <f t="shared" si="122"/>
        <v>0</v>
      </c>
      <c r="F331" s="1"/>
      <c r="G331" s="4">
        <f t="shared" si="130"/>
        <v>666.42</v>
      </c>
      <c r="H331" s="102">
        <f t="shared" si="106"/>
        <v>0</v>
      </c>
      <c r="I331" s="162">
        <f t="shared" si="107"/>
        <v>320</v>
      </c>
      <c r="J331" s="124">
        <f t="shared" si="112"/>
        <v>0</v>
      </c>
      <c r="K331" s="125">
        <f t="shared" si="113"/>
        <v>0</v>
      </c>
      <c r="L331" s="125">
        <f t="shared" si="114"/>
        <v>0</v>
      </c>
      <c r="M331" s="125">
        <f t="shared" si="115"/>
        <v>0</v>
      </c>
      <c r="N331" s="269">
        <f t="shared" si="116"/>
        <v>0</v>
      </c>
      <c r="O331" s="125">
        <f t="shared" si="117"/>
        <v>0</v>
      </c>
      <c r="P331" s="118">
        <f t="shared" si="108"/>
        <v>0</v>
      </c>
      <c r="Q331" s="109">
        <f t="shared" si="109"/>
        <v>0</v>
      </c>
      <c r="R331" s="95">
        <f t="shared" si="118"/>
        <v>0</v>
      </c>
      <c r="S331" s="172">
        <f t="shared" si="110"/>
        <v>0</v>
      </c>
      <c r="T331" s="53"/>
      <c r="U331" s="162">
        <f t="shared" si="123"/>
        <v>320</v>
      </c>
      <c r="V331" s="124">
        <f t="shared" si="124"/>
        <v>0</v>
      </c>
      <c r="W331" s="125">
        <f t="shared" si="125"/>
        <v>0</v>
      </c>
      <c r="X331" s="125">
        <f t="shared" si="126"/>
        <v>0</v>
      </c>
      <c r="Y331" s="258">
        <f t="shared" si="131"/>
        <v>0</v>
      </c>
      <c r="Z331" s="269">
        <f t="shared" si="127"/>
        <v>0</v>
      </c>
      <c r="AA331" s="125">
        <f t="shared" si="128"/>
        <v>0</v>
      </c>
      <c r="AB331" s="118">
        <f t="shared" si="119"/>
        <v>0</v>
      </c>
      <c r="AC331" s="109">
        <f t="shared" si="129"/>
        <v>0</v>
      </c>
      <c r="AD331" s="95">
        <f t="shared" si="120"/>
        <v>0</v>
      </c>
      <c r="AE331" s="172">
        <f t="shared" si="111"/>
        <v>0</v>
      </c>
      <c r="AS331" s="53"/>
      <c r="BT331" s="96"/>
      <c r="BU331" s="96"/>
      <c r="BV331" s="96"/>
      <c r="BW331" s="96"/>
    </row>
    <row r="332" spans="1:75" ht="15.6" customHeight="1" x14ac:dyDescent="0.3">
      <c r="A332" s="282">
        <v>321</v>
      </c>
      <c r="B332" s="119" t="str">
        <f t="shared" si="121"/>
        <v/>
      </c>
      <c r="C332" s="120"/>
      <c r="D332" s="82">
        <v>321</v>
      </c>
      <c r="E332" s="121">
        <f t="shared" si="122"/>
        <v>0</v>
      </c>
      <c r="F332" s="1"/>
      <c r="G332" s="4">
        <f t="shared" si="130"/>
        <v>667.42</v>
      </c>
      <c r="H332" s="102">
        <f t="shared" ref="H332:H371" si="132">AE702</f>
        <v>0</v>
      </c>
      <c r="I332" s="162">
        <f t="shared" ref="I332:I371" si="133">D332</f>
        <v>321</v>
      </c>
      <c r="J332" s="124">
        <f t="shared" si="112"/>
        <v>0</v>
      </c>
      <c r="K332" s="125">
        <f t="shared" si="113"/>
        <v>0</v>
      </c>
      <c r="L332" s="125">
        <f t="shared" si="114"/>
        <v>0</v>
      </c>
      <c r="M332" s="125">
        <f t="shared" si="115"/>
        <v>0</v>
      </c>
      <c r="N332" s="269">
        <f t="shared" si="116"/>
        <v>0</v>
      </c>
      <c r="O332" s="125">
        <f t="shared" si="117"/>
        <v>0</v>
      </c>
      <c r="P332" s="118">
        <f t="shared" ref="P332:P371" si="134">IF($C$10&lt;&gt;0,J332,IF(Y702&gt;$D$4,0,(J332+W702+X702)))</f>
        <v>0</v>
      </c>
      <c r="Q332" s="109">
        <f t="shared" ref="Q332:Q371" si="135">IF(Y702&gt;$D$4,0,IF($B$4="Apériodiques",IF($C$10=1,(P332*((1+$Q$10)^(-K702)))*((1+$Q$10)^(-L702/C702)),IF($C$10=2,(P332*((1+$Q$10)^(-I702/12)))*((1+$Q$10)^(-J702/C702)),(P332*((1+$Q$10)^(-G702/52)))*((1+$Q$10)^(-H702/C702)))),P332*((1+$Q$10)^(-Y702/12))))</f>
        <v>0</v>
      </c>
      <c r="R332" s="95">
        <f t="shared" si="118"/>
        <v>0</v>
      </c>
      <c r="S332" s="172">
        <f t="shared" ref="S332:S371" si="136">-P332</f>
        <v>0</v>
      </c>
      <c r="T332" s="53"/>
      <c r="U332" s="162">
        <f t="shared" si="123"/>
        <v>321</v>
      </c>
      <c r="V332" s="124">
        <f t="shared" si="124"/>
        <v>0</v>
      </c>
      <c r="W332" s="125">
        <f t="shared" si="125"/>
        <v>0</v>
      </c>
      <c r="X332" s="125">
        <f t="shared" si="126"/>
        <v>0</v>
      </c>
      <c r="Y332" s="258">
        <f t="shared" si="131"/>
        <v>0</v>
      </c>
      <c r="Z332" s="269">
        <f t="shared" si="127"/>
        <v>0</v>
      </c>
      <c r="AA332" s="125">
        <f t="shared" si="128"/>
        <v>0</v>
      </c>
      <c r="AB332" s="118">
        <f t="shared" si="119"/>
        <v>0</v>
      </c>
      <c r="AC332" s="109">
        <f t="shared" si="129"/>
        <v>0</v>
      </c>
      <c r="AD332" s="95">
        <f t="shared" si="120"/>
        <v>0</v>
      </c>
      <c r="AE332" s="172">
        <f t="shared" ref="AE332:AE371" si="137">-AB332</f>
        <v>0</v>
      </c>
      <c r="AS332" s="53"/>
      <c r="BT332" s="96"/>
      <c r="BU332" s="96"/>
      <c r="BV332" s="96"/>
      <c r="BW332" s="96"/>
    </row>
    <row r="333" spans="1:75" ht="15.6" customHeight="1" x14ac:dyDescent="0.3">
      <c r="A333" s="282">
        <v>322</v>
      </c>
      <c r="B333" s="119" t="str">
        <f t="shared" si="121"/>
        <v/>
      </c>
      <c r="C333" s="120"/>
      <c r="D333" s="82">
        <v>322</v>
      </c>
      <c r="E333" s="121">
        <f t="shared" si="122"/>
        <v>0</v>
      </c>
      <c r="F333" s="1"/>
      <c r="G333" s="4">
        <f t="shared" si="130"/>
        <v>668.42</v>
      </c>
      <c r="H333" s="102">
        <f t="shared" si="132"/>
        <v>0</v>
      </c>
      <c r="I333" s="162">
        <f t="shared" si="133"/>
        <v>322</v>
      </c>
      <c r="J333" s="124">
        <f t="shared" ref="J333:J371" si="138">IF(D333=$D$4,L333+K333,Z703)</f>
        <v>0</v>
      </c>
      <c r="K333" s="125">
        <f t="shared" ref="K333:K371" si="139">AA703</f>
        <v>0</v>
      </c>
      <c r="L333" s="125">
        <f t="shared" ref="L333:L371" si="140">IF(D333=$D$4,N333+M333,AB703)</f>
        <v>0</v>
      </c>
      <c r="M333" s="125">
        <f t="shared" ref="M333:M371" si="141">AC703</f>
        <v>0</v>
      </c>
      <c r="N333" s="269">
        <f t="shared" ref="N333:N371" si="142">IF(D333=$D$4,O332,AD703)</f>
        <v>0</v>
      </c>
      <c r="O333" s="125">
        <f t="shared" ref="O333:O371" si="143">O332-N333</f>
        <v>0</v>
      </c>
      <c r="P333" s="118">
        <f t="shared" si="134"/>
        <v>0</v>
      </c>
      <c r="Q333" s="109">
        <f t="shared" si="135"/>
        <v>0</v>
      </c>
      <c r="R333" s="95">
        <f t="shared" ref="R333:R370" si="144">R334+Q333</f>
        <v>0</v>
      </c>
      <c r="S333" s="172">
        <f t="shared" si="136"/>
        <v>0</v>
      </c>
      <c r="T333" s="53"/>
      <c r="U333" s="162">
        <f t="shared" si="123"/>
        <v>322</v>
      </c>
      <c r="V333" s="124">
        <f t="shared" si="124"/>
        <v>0</v>
      </c>
      <c r="W333" s="125">
        <f t="shared" si="125"/>
        <v>0</v>
      </c>
      <c r="X333" s="125">
        <f t="shared" si="126"/>
        <v>0</v>
      </c>
      <c r="Y333" s="258">
        <f t="shared" si="131"/>
        <v>0</v>
      </c>
      <c r="Z333" s="269">
        <f t="shared" si="127"/>
        <v>0</v>
      </c>
      <c r="AA333" s="125">
        <f t="shared" si="128"/>
        <v>0</v>
      </c>
      <c r="AB333" s="118">
        <f t="shared" ref="AB333:AB371" si="145">IF($C$10&lt;&gt;0,V333,IF(Y703&gt;$D$4,0,(V333+W703+X703)))</f>
        <v>0</v>
      </c>
      <c r="AC333" s="109">
        <f t="shared" si="129"/>
        <v>0</v>
      </c>
      <c r="AD333" s="95">
        <f t="shared" ref="AD333:AD370" si="146">AD334+AC333</f>
        <v>0</v>
      </c>
      <c r="AE333" s="172">
        <f t="shared" si="137"/>
        <v>0</v>
      </c>
      <c r="AS333" s="53"/>
      <c r="BT333" s="96"/>
      <c r="BU333" s="96"/>
      <c r="BV333" s="96"/>
      <c r="BW333" s="96"/>
    </row>
    <row r="334" spans="1:75" ht="15.6" customHeight="1" x14ac:dyDescent="0.3">
      <c r="A334" s="282">
        <v>323</v>
      </c>
      <c r="B334" s="119" t="str">
        <f t="shared" ref="B334:B371" si="147">IF(A334&gt;$D$4,"",IF(AND($B$4="Mensuelles",$C$4="Constantes"),"",IF(AND($C$4="Variables",A334=$D$4,$H$8&lt;&gt;0),"Ajuster dernière échéance pour capital dû 0,00€",IF(AND(F334&lt;=F333,$B$4&lt;&gt;"Mensuelles"),"Saisir une date d'échéance valide",IF(AND(A334=$D$4,$H$8&lt;&gt;0),"Ajuster dernière échéance pour capital dû = 0,00€",IF(AND($B$4="Mensuelles",$C$4="Variables",G334=0),"Saisir Montant échéance variable",IF(AND($B$4="Apériodiques",$C$4="Constantes",F334=0),"Saisir date échéance variable",IF(AND($B$4="Apériodiques",$C$4="Variables",F334=0,G334=0),"Saisir date et montant échéance variables",IF(AND($B$4="Apériodiques",$C$4="Variables",F334&lt;&gt;0,G334=0),"Saisir montant échéance variable",IF(AND($B$4="Apériodiques",$C$4="Variables",F334=0,G334&lt;&gt;0),"Saisir date variable échéance",""))))))))))</f>
        <v/>
      </c>
      <c r="C334" s="120"/>
      <c r="D334" s="82">
        <v>323</v>
      </c>
      <c r="E334" s="121">
        <f t="shared" ref="E334:E371" si="148">IF(AND(D334&gt;$D$4,$B$4="Mensuelles"),0,IF($B$4="Mensuelles",EDATE(E333,1),IF(F334&lt;&gt;0,F334,IF(D334&gt;$D$4,0,EDATE(E333,1)))))</f>
        <v>0</v>
      </c>
      <c r="F334" s="1"/>
      <c r="G334" s="4">
        <f t="shared" si="130"/>
        <v>669.42</v>
      </c>
      <c r="H334" s="102">
        <f t="shared" si="132"/>
        <v>0</v>
      </c>
      <c r="I334" s="162">
        <f t="shared" si="133"/>
        <v>323</v>
      </c>
      <c r="J334" s="124">
        <f t="shared" si="138"/>
        <v>0</v>
      </c>
      <c r="K334" s="125">
        <f t="shared" si="139"/>
        <v>0</v>
      </c>
      <c r="L334" s="125">
        <f t="shared" si="140"/>
        <v>0</v>
      </c>
      <c r="M334" s="125">
        <f t="shared" si="141"/>
        <v>0</v>
      </c>
      <c r="N334" s="269">
        <f t="shared" si="142"/>
        <v>0</v>
      </c>
      <c r="O334" s="125">
        <f t="shared" si="143"/>
        <v>0</v>
      </c>
      <c r="P334" s="118">
        <f t="shared" si="134"/>
        <v>0</v>
      </c>
      <c r="Q334" s="109">
        <f t="shared" si="135"/>
        <v>0</v>
      </c>
      <c r="R334" s="95">
        <f t="shared" si="144"/>
        <v>0</v>
      </c>
      <c r="S334" s="172">
        <f t="shared" si="136"/>
        <v>0</v>
      </c>
      <c r="T334" s="53"/>
      <c r="U334" s="162">
        <f t="shared" ref="U334:U371" si="149">I334</f>
        <v>323</v>
      </c>
      <c r="V334" s="124">
        <f t="shared" ref="V334:V371" si="150">X334+W334</f>
        <v>0</v>
      </c>
      <c r="W334" s="125">
        <f t="shared" ref="W334:W371" si="151">K334</f>
        <v>0</v>
      </c>
      <c r="X334" s="125">
        <f t="shared" ref="X334:X371" si="152">Z334+Y334</f>
        <v>0</v>
      </c>
      <c r="Y334" s="258">
        <f t="shared" si="131"/>
        <v>0</v>
      </c>
      <c r="Z334" s="269">
        <f t="shared" ref="Z334:Z371" si="153">N334</f>
        <v>0</v>
      </c>
      <c r="AA334" s="125">
        <f t="shared" ref="AA334:AA371" si="154">O334</f>
        <v>0</v>
      </c>
      <c r="AB334" s="118">
        <f t="shared" si="145"/>
        <v>0</v>
      </c>
      <c r="AC334" s="109">
        <f t="shared" ref="AC334:AC371" si="155">IF(Y704&gt;$D$4,0,IF($B$4="Apériodiques",IF($C$10=1,(P334*((1+$Q$10)^(-K704)))*((1+$Q$10)^(-L704/C704)),IF($C$10=2,(P334*((1+$Q$10)^(-I704/12)))*((1+$Q$10)^(-J704/C704)),(P334*((1+$Q$10)^(-G704/52)))*((1+$Q$10)^(-H704/C704)))),AB334*((1+$AC$10)^(-Y704/12))))</f>
        <v>0</v>
      </c>
      <c r="AD334" s="95">
        <f t="shared" si="146"/>
        <v>0</v>
      </c>
      <c r="AE334" s="172">
        <f t="shared" si="137"/>
        <v>0</v>
      </c>
      <c r="AS334" s="53"/>
      <c r="BT334" s="96"/>
      <c r="BU334" s="96"/>
      <c r="BV334" s="96"/>
      <c r="BW334" s="96"/>
    </row>
    <row r="335" spans="1:75" ht="15.6" customHeight="1" x14ac:dyDescent="0.3">
      <c r="A335" s="282">
        <v>324</v>
      </c>
      <c r="B335" s="119" t="str">
        <f t="shared" si="147"/>
        <v/>
      </c>
      <c r="C335" s="120"/>
      <c r="D335" s="82">
        <v>324</v>
      </c>
      <c r="E335" s="121">
        <f t="shared" si="148"/>
        <v>0</v>
      </c>
      <c r="F335" s="1"/>
      <c r="G335" s="4">
        <f t="shared" ref="G335:G371" si="156">G334+1</f>
        <v>670.42</v>
      </c>
      <c r="H335" s="102">
        <f t="shared" si="132"/>
        <v>0</v>
      </c>
      <c r="I335" s="162">
        <f t="shared" si="133"/>
        <v>324</v>
      </c>
      <c r="J335" s="124">
        <f t="shared" si="138"/>
        <v>0</v>
      </c>
      <c r="K335" s="125">
        <f t="shared" si="139"/>
        <v>0</v>
      </c>
      <c r="L335" s="125">
        <f t="shared" si="140"/>
        <v>0</v>
      </c>
      <c r="M335" s="125">
        <f t="shared" si="141"/>
        <v>0</v>
      </c>
      <c r="N335" s="269">
        <f t="shared" si="142"/>
        <v>0</v>
      </c>
      <c r="O335" s="125">
        <f t="shared" si="143"/>
        <v>0</v>
      </c>
      <c r="P335" s="118">
        <f t="shared" si="134"/>
        <v>0</v>
      </c>
      <c r="Q335" s="109">
        <f t="shared" si="135"/>
        <v>0</v>
      </c>
      <c r="R335" s="95">
        <f t="shared" si="144"/>
        <v>0</v>
      </c>
      <c r="S335" s="172">
        <f t="shared" si="136"/>
        <v>0</v>
      </c>
      <c r="T335" s="53"/>
      <c r="U335" s="162">
        <f t="shared" si="149"/>
        <v>324</v>
      </c>
      <c r="V335" s="124">
        <f t="shared" si="150"/>
        <v>0</v>
      </c>
      <c r="W335" s="125">
        <f t="shared" si="151"/>
        <v>0</v>
      </c>
      <c r="X335" s="125">
        <f t="shared" si="152"/>
        <v>0</v>
      </c>
      <c r="Y335" s="258">
        <f t="shared" si="131"/>
        <v>0</v>
      </c>
      <c r="Z335" s="269">
        <f t="shared" si="153"/>
        <v>0</v>
      </c>
      <c r="AA335" s="125">
        <f t="shared" si="154"/>
        <v>0</v>
      </c>
      <c r="AB335" s="118">
        <f t="shared" si="145"/>
        <v>0</v>
      </c>
      <c r="AC335" s="109">
        <f t="shared" si="155"/>
        <v>0</v>
      </c>
      <c r="AD335" s="95">
        <f t="shared" si="146"/>
        <v>0</v>
      </c>
      <c r="AE335" s="172">
        <f t="shared" si="137"/>
        <v>0</v>
      </c>
      <c r="AS335" s="53"/>
      <c r="BT335" s="96"/>
      <c r="BU335" s="96"/>
      <c r="BV335" s="96"/>
      <c r="BW335" s="96"/>
    </row>
    <row r="336" spans="1:75" ht="15.6" customHeight="1" x14ac:dyDescent="0.3">
      <c r="A336" s="282">
        <v>325</v>
      </c>
      <c r="B336" s="119" t="str">
        <f t="shared" si="147"/>
        <v/>
      </c>
      <c r="C336" s="120"/>
      <c r="D336" s="82">
        <v>325</v>
      </c>
      <c r="E336" s="121">
        <f t="shared" si="148"/>
        <v>0</v>
      </c>
      <c r="F336" s="1"/>
      <c r="G336" s="4">
        <f t="shared" si="156"/>
        <v>671.42</v>
      </c>
      <c r="H336" s="102">
        <f t="shared" si="132"/>
        <v>0</v>
      </c>
      <c r="I336" s="162">
        <f t="shared" si="133"/>
        <v>325</v>
      </c>
      <c r="J336" s="124">
        <f t="shared" si="138"/>
        <v>0</v>
      </c>
      <c r="K336" s="125">
        <f t="shared" si="139"/>
        <v>0</v>
      </c>
      <c r="L336" s="125">
        <f t="shared" si="140"/>
        <v>0</v>
      </c>
      <c r="M336" s="125">
        <f t="shared" si="141"/>
        <v>0</v>
      </c>
      <c r="N336" s="269">
        <f t="shared" si="142"/>
        <v>0</v>
      </c>
      <c r="O336" s="125">
        <f t="shared" si="143"/>
        <v>0</v>
      </c>
      <c r="P336" s="118">
        <f t="shared" si="134"/>
        <v>0</v>
      </c>
      <c r="Q336" s="109">
        <f t="shared" si="135"/>
        <v>0</v>
      </c>
      <c r="R336" s="95">
        <f t="shared" si="144"/>
        <v>0</v>
      </c>
      <c r="S336" s="172">
        <f t="shared" si="136"/>
        <v>0</v>
      </c>
      <c r="T336" s="53"/>
      <c r="U336" s="162">
        <f t="shared" si="149"/>
        <v>325</v>
      </c>
      <c r="V336" s="124">
        <f t="shared" si="150"/>
        <v>0</v>
      </c>
      <c r="W336" s="125">
        <f t="shared" si="151"/>
        <v>0</v>
      </c>
      <c r="X336" s="125">
        <f t="shared" si="152"/>
        <v>0</v>
      </c>
      <c r="Y336" s="258">
        <f t="shared" si="131"/>
        <v>0</v>
      </c>
      <c r="Z336" s="269">
        <f t="shared" si="153"/>
        <v>0</v>
      </c>
      <c r="AA336" s="125">
        <f t="shared" si="154"/>
        <v>0</v>
      </c>
      <c r="AB336" s="118">
        <f t="shared" si="145"/>
        <v>0</v>
      </c>
      <c r="AC336" s="109">
        <f t="shared" si="155"/>
        <v>0</v>
      </c>
      <c r="AD336" s="95">
        <f t="shared" si="146"/>
        <v>0</v>
      </c>
      <c r="AE336" s="172">
        <f t="shared" si="137"/>
        <v>0</v>
      </c>
      <c r="AS336" s="53"/>
      <c r="BT336" s="96"/>
      <c r="BU336" s="96"/>
      <c r="BV336" s="96"/>
      <c r="BW336" s="96"/>
    </row>
    <row r="337" spans="1:75" ht="15.6" customHeight="1" x14ac:dyDescent="0.3">
      <c r="A337" s="282">
        <v>326</v>
      </c>
      <c r="B337" s="119" t="str">
        <f t="shared" si="147"/>
        <v/>
      </c>
      <c r="C337" s="120"/>
      <c r="D337" s="82">
        <v>326</v>
      </c>
      <c r="E337" s="121">
        <f t="shared" si="148"/>
        <v>0</v>
      </c>
      <c r="F337" s="1"/>
      <c r="G337" s="4">
        <f t="shared" si="156"/>
        <v>672.42</v>
      </c>
      <c r="H337" s="102">
        <f t="shared" si="132"/>
        <v>0</v>
      </c>
      <c r="I337" s="162">
        <f t="shared" si="133"/>
        <v>326</v>
      </c>
      <c r="J337" s="124">
        <f t="shared" si="138"/>
        <v>0</v>
      </c>
      <c r="K337" s="125">
        <f t="shared" si="139"/>
        <v>0</v>
      </c>
      <c r="L337" s="125">
        <f t="shared" si="140"/>
        <v>0</v>
      </c>
      <c r="M337" s="125">
        <f t="shared" si="141"/>
        <v>0</v>
      </c>
      <c r="N337" s="269">
        <f t="shared" si="142"/>
        <v>0</v>
      </c>
      <c r="O337" s="125">
        <f t="shared" si="143"/>
        <v>0</v>
      </c>
      <c r="P337" s="118">
        <f t="shared" si="134"/>
        <v>0</v>
      </c>
      <c r="Q337" s="109">
        <f t="shared" si="135"/>
        <v>0</v>
      </c>
      <c r="R337" s="95">
        <f t="shared" si="144"/>
        <v>0</v>
      </c>
      <c r="S337" s="172">
        <f t="shared" si="136"/>
        <v>0</v>
      </c>
      <c r="T337" s="53"/>
      <c r="U337" s="162">
        <f t="shared" si="149"/>
        <v>326</v>
      </c>
      <c r="V337" s="124">
        <f t="shared" si="150"/>
        <v>0</v>
      </c>
      <c r="W337" s="125">
        <f t="shared" si="151"/>
        <v>0</v>
      </c>
      <c r="X337" s="125">
        <f t="shared" si="152"/>
        <v>0</v>
      </c>
      <c r="Y337" s="258">
        <f t="shared" si="131"/>
        <v>0</v>
      </c>
      <c r="Z337" s="269">
        <f t="shared" si="153"/>
        <v>0</v>
      </c>
      <c r="AA337" s="125">
        <f t="shared" si="154"/>
        <v>0</v>
      </c>
      <c r="AB337" s="118">
        <f t="shared" si="145"/>
        <v>0</v>
      </c>
      <c r="AC337" s="109">
        <f t="shared" si="155"/>
        <v>0</v>
      </c>
      <c r="AD337" s="95">
        <f t="shared" si="146"/>
        <v>0</v>
      </c>
      <c r="AE337" s="172">
        <f t="shared" si="137"/>
        <v>0</v>
      </c>
      <c r="AS337" s="53"/>
      <c r="BT337" s="96"/>
      <c r="BU337" s="96"/>
      <c r="BV337" s="96"/>
      <c r="BW337" s="96"/>
    </row>
    <row r="338" spans="1:75" ht="15.6" customHeight="1" x14ac:dyDescent="0.3">
      <c r="A338" s="282">
        <v>327</v>
      </c>
      <c r="B338" s="119" t="str">
        <f t="shared" si="147"/>
        <v/>
      </c>
      <c r="C338" s="120"/>
      <c r="D338" s="82">
        <v>327</v>
      </c>
      <c r="E338" s="121">
        <f t="shared" si="148"/>
        <v>0</v>
      </c>
      <c r="F338" s="1"/>
      <c r="G338" s="4">
        <f t="shared" si="156"/>
        <v>673.42</v>
      </c>
      <c r="H338" s="102">
        <f t="shared" si="132"/>
        <v>0</v>
      </c>
      <c r="I338" s="162">
        <f t="shared" si="133"/>
        <v>327</v>
      </c>
      <c r="J338" s="124">
        <f t="shared" si="138"/>
        <v>0</v>
      </c>
      <c r="K338" s="125">
        <f t="shared" si="139"/>
        <v>0</v>
      </c>
      <c r="L338" s="125">
        <f t="shared" si="140"/>
        <v>0</v>
      </c>
      <c r="M338" s="125">
        <f t="shared" si="141"/>
        <v>0</v>
      </c>
      <c r="N338" s="269">
        <f t="shared" si="142"/>
        <v>0</v>
      </c>
      <c r="O338" s="125">
        <f t="shared" si="143"/>
        <v>0</v>
      </c>
      <c r="P338" s="118">
        <f t="shared" si="134"/>
        <v>0</v>
      </c>
      <c r="Q338" s="109">
        <f t="shared" si="135"/>
        <v>0</v>
      </c>
      <c r="R338" s="95">
        <f t="shared" si="144"/>
        <v>0</v>
      </c>
      <c r="S338" s="172">
        <f t="shared" si="136"/>
        <v>0</v>
      </c>
      <c r="T338" s="53"/>
      <c r="U338" s="162">
        <f t="shared" si="149"/>
        <v>327</v>
      </c>
      <c r="V338" s="124">
        <f t="shared" si="150"/>
        <v>0</v>
      </c>
      <c r="W338" s="125">
        <f t="shared" si="151"/>
        <v>0</v>
      </c>
      <c r="X338" s="125">
        <f t="shared" si="152"/>
        <v>0</v>
      </c>
      <c r="Y338" s="258">
        <f t="shared" si="131"/>
        <v>0</v>
      </c>
      <c r="Z338" s="269">
        <f t="shared" si="153"/>
        <v>0</v>
      </c>
      <c r="AA338" s="125">
        <f t="shared" si="154"/>
        <v>0</v>
      </c>
      <c r="AB338" s="118">
        <f t="shared" si="145"/>
        <v>0</v>
      </c>
      <c r="AC338" s="109">
        <f t="shared" si="155"/>
        <v>0</v>
      </c>
      <c r="AD338" s="95">
        <f t="shared" si="146"/>
        <v>0</v>
      </c>
      <c r="AE338" s="172">
        <f t="shared" si="137"/>
        <v>0</v>
      </c>
      <c r="AS338" s="53"/>
      <c r="BT338" s="96"/>
      <c r="BU338" s="96"/>
      <c r="BV338" s="96"/>
      <c r="BW338" s="96"/>
    </row>
    <row r="339" spans="1:75" ht="15.6" customHeight="1" x14ac:dyDescent="0.3">
      <c r="A339" s="282">
        <v>328</v>
      </c>
      <c r="B339" s="119" t="str">
        <f t="shared" si="147"/>
        <v/>
      </c>
      <c r="C339" s="120"/>
      <c r="D339" s="82">
        <v>328</v>
      </c>
      <c r="E339" s="121">
        <f t="shared" si="148"/>
        <v>0</v>
      </c>
      <c r="F339" s="1"/>
      <c r="G339" s="4">
        <f t="shared" si="156"/>
        <v>674.42</v>
      </c>
      <c r="H339" s="102">
        <f t="shared" si="132"/>
        <v>0</v>
      </c>
      <c r="I339" s="162">
        <f t="shared" si="133"/>
        <v>328</v>
      </c>
      <c r="J339" s="124">
        <f t="shared" si="138"/>
        <v>0</v>
      </c>
      <c r="K339" s="125">
        <f t="shared" si="139"/>
        <v>0</v>
      </c>
      <c r="L339" s="125">
        <f t="shared" si="140"/>
        <v>0</v>
      </c>
      <c r="M339" s="125">
        <f t="shared" si="141"/>
        <v>0</v>
      </c>
      <c r="N339" s="269">
        <f t="shared" si="142"/>
        <v>0</v>
      </c>
      <c r="O339" s="125">
        <f t="shared" si="143"/>
        <v>0</v>
      </c>
      <c r="P339" s="118">
        <f t="shared" si="134"/>
        <v>0</v>
      </c>
      <c r="Q339" s="109">
        <f t="shared" si="135"/>
        <v>0</v>
      </c>
      <c r="R339" s="95">
        <f t="shared" si="144"/>
        <v>0</v>
      </c>
      <c r="S339" s="172">
        <f t="shared" si="136"/>
        <v>0</v>
      </c>
      <c r="T339" s="53"/>
      <c r="U339" s="162">
        <f t="shared" si="149"/>
        <v>328</v>
      </c>
      <c r="V339" s="124">
        <f t="shared" si="150"/>
        <v>0</v>
      </c>
      <c r="W339" s="125">
        <f t="shared" si="151"/>
        <v>0</v>
      </c>
      <c r="X339" s="125">
        <f t="shared" si="152"/>
        <v>0</v>
      </c>
      <c r="Y339" s="258">
        <f t="shared" si="131"/>
        <v>0</v>
      </c>
      <c r="Z339" s="269">
        <f t="shared" si="153"/>
        <v>0</v>
      </c>
      <c r="AA339" s="125">
        <f t="shared" si="154"/>
        <v>0</v>
      </c>
      <c r="AB339" s="118">
        <f t="shared" si="145"/>
        <v>0</v>
      </c>
      <c r="AC339" s="109">
        <f t="shared" si="155"/>
        <v>0</v>
      </c>
      <c r="AD339" s="95">
        <f t="shared" si="146"/>
        <v>0</v>
      </c>
      <c r="AE339" s="172">
        <f t="shared" si="137"/>
        <v>0</v>
      </c>
      <c r="AS339" s="53"/>
      <c r="BT339" s="96"/>
      <c r="BU339" s="96"/>
      <c r="BV339" s="96"/>
      <c r="BW339" s="96"/>
    </row>
    <row r="340" spans="1:75" ht="15.6" customHeight="1" x14ac:dyDescent="0.3">
      <c r="A340" s="282">
        <v>329</v>
      </c>
      <c r="B340" s="119" t="str">
        <f t="shared" si="147"/>
        <v/>
      </c>
      <c r="C340" s="120"/>
      <c r="D340" s="82">
        <v>329</v>
      </c>
      <c r="E340" s="121">
        <f t="shared" si="148"/>
        <v>0</v>
      </c>
      <c r="F340" s="1"/>
      <c r="G340" s="4">
        <f t="shared" si="156"/>
        <v>675.42</v>
      </c>
      <c r="H340" s="102">
        <f t="shared" si="132"/>
        <v>0</v>
      </c>
      <c r="I340" s="162">
        <f t="shared" si="133"/>
        <v>329</v>
      </c>
      <c r="J340" s="124">
        <f t="shared" si="138"/>
        <v>0</v>
      </c>
      <c r="K340" s="125">
        <f t="shared" si="139"/>
        <v>0</v>
      </c>
      <c r="L340" s="125">
        <f t="shared" si="140"/>
        <v>0</v>
      </c>
      <c r="M340" s="125">
        <f t="shared" si="141"/>
        <v>0</v>
      </c>
      <c r="N340" s="269">
        <f t="shared" si="142"/>
        <v>0</v>
      </c>
      <c r="O340" s="125">
        <f t="shared" si="143"/>
        <v>0</v>
      </c>
      <c r="P340" s="118">
        <f t="shared" si="134"/>
        <v>0</v>
      </c>
      <c r="Q340" s="109">
        <f t="shared" si="135"/>
        <v>0</v>
      </c>
      <c r="R340" s="95">
        <f t="shared" si="144"/>
        <v>0</v>
      </c>
      <c r="S340" s="172">
        <f t="shared" si="136"/>
        <v>0</v>
      </c>
      <c r="T340" s="53"/>
      <c r="U340" s="162">
        <f t="shared" si="149"/>
        <v>329</v>
      </c>
      <c r="V340" s="124">
        <f t="shared" si="150"/>
        <v>0</v>
      </c>
      <c r="W340" s="125">
        <f t="shared" si="151"/>
        <v>0</v>
      </c>
      <c r="X340" s="125">
        <f t="shared" si="152"/>
        <v>0</v>
      </c>
      <c r="Y340" s="258">
        <f t="shared" si="131"/>
        <v>0</v>
      </c>
      <c r="Z340" s="269">
        <f t="shared" si="153"/>
        <v>0</v>
      </c>
      <c r="AA340" s="125">
        <f t="shared" si="154"/>
        <v>0</v>
      </c>
      <c r="AB340" s="118">
        <f t="shared" si="145"/>
        <v>0</v>
      </c>
      <c r="AC340" s="109">
        <f t="shared" si="155"/>
        <v>0</v>
      </c>
      <c r="AD340" s="95">
        <f t="shared" si="146"/>
        <v>0</v>
      </c>
      <c r="AE340" s="172">
        <f t="shared" si="137"/>
        <v>0</v>
      </c>
      <c r="AS340" s="53"/>
      <c r="BT340" s="96"/>
      <c r="BU340" s="96"/>
      <c r="BV340" s="96"/>
      <c r="BW340" s="96"/>
    </row>
    <row r="341" spans="1:75" ht="15.6" customHeight="1" x14ac:dyDescent="0.3">
      <c r="A341" s="282">
        <v>330</v>
      </c>
      <c r="B341" s="119" t="str">
        <f t="shared" si="147"/>
        <v/>
      </c>
      <c r="C341" s="120"/>
      <c r="D341" s="82">
        <v>330</v>
      </c>
      <c r="E341" s="121">
        <f t="shared" si="148"/>
        <v>0</v>
      </c>
      <c r="F341" s="1"/>
      <c r="G341" s="4">
        <f t="shared" si="156"/>
        <v>676.42</v>
      </c>
      <c r="H341" s="102">
        <f t="shared" si="132"/>
        <v>0</v>
      </c>
      <c r="I341" s="162">
        <f t="shared" si="133"/>
        <v>330</v>
      </c>
      <c r="J341" s="124">
        <f t="shared" si="138"/>
        <v>0</v>
      </c>
      <c r="K341" s="125">
        <f t="shared" si="139"/>
        <v>0</v>
      </c>
      <c r="L341" s="125">
        <f t="shared" si="140"/>
        <v>0</v>
      </c>
      <c r="M341" s="125">
        <f t="shared" si="141"/>
        <v>0</v>
      </c>
      <c r="N341" s="269">
        <f t="shared" si="142"/>
        <v>0</v>
      </c>
      <c r="O341" s="125">
        <f t="shared" si="143"/>
        <v>0</v>
      </c>
      <c r="P341" s="118">
        <f t="shared" si="134"/>
        <v>0</v>
      </c>
      <c r="Q341" s="109">
        <f t="shared" si="135"/>
        <v>0</v>
      </c>
      <c r="R341" s="95">
        <f t="shared" si="144"/>
        <v>0</v>
      </c>
      <c r="S341" s="172">
        <f t="shared" si="136"/>
        <v>0</v>
      </c>
      <c r="T341" s="53"/>
      <c r="U341" s="162">
        <f t="shared" si="149"/>
        <v>330</v>
      </c>
      <c r="V341" s="124">
        <f t="shared" si="150"/>
        <v>0</v>
      </c>
      <c r="W341" s="125">
        <f t="shared" si="151"/>
        <v>0</v>
      </c>
      <c r="X341" s="125">
        <f t="shared" si="152"/>
        <v>0</v>
      </c>
      <c r="Y341" s="258">
        <f t="shared" si="131"/>
        <v>0</v>
      </c>
      <c r="Z341" s="269">
        <f t="shared" si="153"/>
        <v>0</v>
      </c>
      <c r="AA341" s="125">
        <f t="shared" si="154"/>
        <v>0</v>
      </c>
      <c r="AB341" s="118">
        <f t="shared" si="145"/>
        <v>0</v>
      </c>
      <c r="AC341" s="109">
        <f t="shared" si="155"/>
        <v>0</v>
      </c>
      <c r="AD341" s="95">
        <f t="shared" si="146"/>
        <v>0</v>
      </c>
      <c r="AE341" s="172">
        <f t="shared" si="137"/>
        <v>0</v>
      </c>
      <c r="AS341" s="53"/>
      <c r="BT341" s="96"/>
      <c r="BU341" s="96"/>
      <c r="BV341" s="96"/>
      <c r="BW341" s="96"/>
    </row>
    <row r="342" spans="1:75" ht="15.6" customHeight="1" x14ac:dyDescent="0.3">
      <c r="A342" s="282">
        <v>331</v>
      </c>
      <c r="B342" s="119" t="str">
        <f t="shared" si="147"/>
        <v/>
      </c>
      <c r="C342" s="120"/>
      <c r="D342" s="82">
        <v>331</v>
      </c>
      <c r="E342" s="121">
        <f t="shared" si="148"/>
        <v>0</v>
      </c>
      <c r="F342" s="1"/>
      <c r="G342" s="4">
        <f t="shared" si="156"/>
        <v>677.42</v>
      </c>
      <c r="H342" s="102">
        <f t="shared" si="132"/>
        <v>0</v>
      </c>
      <c r="I342" s="162">
        <f t="shared" si="133"/>
        <v>331</v>
      </c>
      <c r="J342" s="124">
        <f t="shared" si="138"/>
        <v>0</v>
      </c>
      <c r="K342" s="125">
        <f t="shared" si="139"/>
        <v>0</v>
      </c>
      <c r="L342" s="125">
        <f t="shared" si="140"/>
        <v>0</v>
      </c>
      <c r="M342" s="125">
        <f t="shared" si="141"/>
        <v>0</v>
      </c>
      <c r="N342" s="269">
        <f t="shared" si="142"/>
        <v>0</v>
      </c>
      <c r="O342" s="125">
        <f t="shared" si="143"/>
        <v>0</v>
      </c>
      <c r="P342" s="118">
        <f t="shared" si="134"/>
        <v>0</v>
      </c>
      <c r="Q342" s="109">
        <f t="shared" si="135"/>
        <v>0</v>
      </c>
      <c r="R342" s="95">
        <f t="shared" si="144"/>
        <v>0</v>
      </c>
      <c r="S342" s="172">
        <f t="shared" si="136"/>
        <v>0</v>
      </c>
      <c r="T342" s="53"/>
      <c r="U342" s="162">
        <f t="shared" si="149"/>
        <v>331</v>
      </c>
      <c r="V342" s="124">
        <f t="shared" si="150"/>
        <v>0</v>
      </c>
      <c r="W342" s="125">
        <f t="shared" si="151"/>
        <v>0</v>
      </c>
      <c r="X342" s="125">
        <f t="shared" si="152"/>
        <v>0</v>
      </c>
      <c r="Y342" s="258">
        <f t="shared" si="131"/>
        <v>0</v>
      </c>
      <c r="Z342" s="269">
        <f t="shared" si="153"/>
        <v>0</v>
      </c>
      <c r="AA342" s="125">
        <f t="shared" si="154"/>
        <v>0</v>
      </c>
      <c r="AB342" s="118">
        <f t="shared" si="145"/>
        <v>0</v>
      </c>
      <c r="AC342" s="109">
        <f t="shared" si="155"/>
        <v>0</v>
      </c>
      <c r="AD342" s="95">
        <f t="shared" si="146"/>
        <v>0</v>
      </c>
      <c r="AE342" s="172">
        <f t="shared" si="137"/>
        <v>0</v>
      </c>
      <c r="AS342" s="53"/>
      <c r="BT342" s="96"/>
      <c r="BU342" s="96"/>
      <c r="BV342" s="96"/>
      <c r="BW342" s="96"/>
    </row>
    <row r="343" spans="1:75" ht="15.6" customHeight="1" x14ac:dyDescent="0.3">
      <c r="A343" s="282">
        <v>332</v>
      </c>
      <c r="B343" s="119" t="str">
        <f t="shared" si="147"/>
        <v/>
      </c>
      <c r="C343" s="120"/>
      <c r="D343" s="82">
        <v>332</v>
      </c>
      <c r="E343" s="121">
        <f t="shared" si="148"/>
        <v>0</v>
      </c>
      <c r="F343" s="1"/>
      <c r="G343" s="4">
        <f t="shared" si="156"/>
        <v>678.42</v>
      </c>
      <c r="H343" s="102">
        <f t="shared" si="132"/>
        <v>0</v>
      </c>
      <c r="I343" s="162">
        <f t="shared" si="133"/>
        <v>332</v>
      </c>
      <c r="J343" s="124">
        <f t="shared" si="138"/>
        <v>0</v>
      </c>
      <c r="K343" s="125">
        <f t="shared" si="139"/>
        <v>0</v>
      </c>
      <c r="L343" s="125">
        <f t="shared" si="140"/>
        <v>0</v>
      </c>
      <c r="M343" s="125">
        <f t="shared" si="141"/>
        <v>0</v>
      </c>
      <c r="N343" s="269">
        <f t="shared" si="142"/>
        <v>0</v>
      </c>
      <c r="O343" s="125">
        <f t="shared" si="143"/>
        <v>0</v>
      </c>
      <c r="P343" s="118">
        <f t="shared" si="134"/>
        <v>0</v>
      </c>
      <c r="Q343" s="109">
        <f t="shared" si="135"/>
        <v>0</v>
      </c>
      <c r="R343" s="95">
        <f t="shared" si="144"/>
        <v>0</v>
      </c>
      <c r="S343" s="172">
        <f t="shared" si="136"/>
        <v>0</v>
      </c>
      <c r="T343" s="53"/>
      <c r="U343" s="162">
        <f t="shared" si="149"/>
        <v>332</v>
      </c>
      <c r="V343" s="124">
        <f t="shared" si="150"/>
        <v>0</v>
      </c>
      <c r="W343" s="125">
        <f t="shared" si="151"/>
        <v>0</v>
      </c>
      <c r="X343" s="125">
        <f t="shared" si="152"/>
        <v>0</v>
      </c>
      <c r="Y343" s="258">
        <f t="shared" si="131"/>
        <v>0</v>
      </c>
      <c r="Z343" s="269">
        <f t="shared" si="153"/>
        <v>0</v>
      </c>
      <c r="AA343" s="125">
        <f t="shared" si="154"/>
        <v>0</v>
      </c>
      <c r="AB343" s="118">
        <f t="shared" si="145"/>
        <v>0</v>
      </c>
      <c r="AC343" s="109">
        <f t="shared" si="155"/>
        <v>0</v>
      </c>
      <c r="AD343" s="95">
        <f t="shared" si="146"/>
        <v>0</v>
      </c>
      <c r="AE343" s="172">
        <f t="shared" si="137"/>
        <v>0</v>
      </c>
      <c r="AS343" s="53"/>
      <c r="BT343" s="96"/>
      <c r="BU343" s="96"/>
      <c r="BV343" s="96"/>
      <c r="BW343" s="96"/>
    </row>
    <row r="344" spans="1:75" ht="15.6" customHeight="1" x14ac:dyDescent="0.3">
      <c r="A344" s="282">
        <v>333</v>
      </c>
      <c r="B344" s="119" t="str">
        <f t="shared" si="147"/>
        <v/>
      </c>
      <c r="C344" s="120"/>
      <c r="D344" s="82">
        <v>333</v>
      </c>
      <c r="E344" s="121">
        <f t="shared" si="148"/>
        <v>0</v>
      </c>
      <c r="F344" s="1"/>
      <c r="G344" s="4">
        <f t="shared" si="156"/>
        <v>679.42</v>
      </c>
      <c r="H344" s="102">
        <f t="shared" si="132"/>
        <v>0</v>
      </c>
      <c r="I344" s="162">
        <f t="shared" si="133"/>
        <v>333</v>
      </c>
      <c r="J344" s="124">
        <f t="shared" si="138"/>
        <v>0</v>
      </c>
      <c r="K344" s="125">
        <f t="shared" si="139"/>
        <v>0</v>
      </c>
      <c r="L344" s="125">
        <f t="shared" si="140"/>
        <v>0</v>
      </c>
      <c r="M344" s="125">
        <f t="shared" si="141"/>
        <v>0</v>
      </c>
      <c r="N344" s="269">
        <f t="shared" si="142"/>
        <v>0</v>
      </c>
      <c r="O344" s="125">
        <f t="shared" si="143"/>
        <v>0</v>
      </c>
      <c r="P344" s="118">
        <f t="shared" si="134"/>
        <v>0</v>
      </c>
      <c r="Q344" s="109">
        <f t="shared" si="135"/>
        <v>0</v>
      </c>
      <c r="R344" s="95">
        <f t="shared" si="144"/>
        <v>0</v>
      </c>
      <c r="S344" s="172">
        <f t="shared" si="136"/>
        <v>0</v>
      </c>
      <c r="T344" s="53"/>
      <c r="U344" s="162">
        <f t="shared" si="149"/>
        <v>333</v>
      </c>
      <c r="V344" s="124">
        <f t="shared" si="150"/>
        <v>0</v>
      </c>
      <c r="W344" s="125">
        <f t="shared" si="151"/>
        <v>0</v>
      </c>
      <c r="X344" s="125">
        <f t="shared" si="152"/>
        <v>0</v>
      </c>
      <c r="Y344" s="258">
        <f t="shared" si="131"/>
        <v>0</v>
      </c>
      <c r="Z344" s="269">
        <f t="shared" si="153"/>
        <v>0</v>
      </c>
      <c r="AA344" s="125">
        <f t="shared" si="154"/>
        <v>0</v>
      </c>
      <c r="AB344" s="118">
        <f t="shared" si="145"/>
        <v>0</v>
      </c>
      <c r="AC344" s="109">
        <f t="shared" si="155"/>
        <v>0</v>
      </c>
      <c r="AD344" s="95">
        <f t="shared" si="146"/>
        <v>0</v>
      </c>
      <c r="AE344" s="172">
        <f t="shared" si="137"/>
        <v>0</v>
      </c>
      <c r="AS344" s="53"/>
      <c r="BT344" s="96"/>
      <c r="BU344" s="96"/>
      <c r="BV344" s="96"/>
      <c r="BW344" s="96"/>
    </row>
    <row r="345" spans="1:75" ht="15.6" customHeight="1" x14ac:dyDescent="0.3">
      <c r="A345" s="282">
        <v>334</v>
      </c>
      <c r="B345" s="119" t="str">
        <f t="shared" si="147"/>
        <v/>
      </c>
      <c r="C345" s="120"/>
      <c r="D345" s="82">
        <v>334</v>
      </c>
      <c r="E345" s="121">
        <f t="shared" si="148"/>
        <v>0</v>
      </c>
      <c r="F345" s="1"/>
      <c r="G345" s="4">
        <f t="shared" si="156"/>
        <v>680.42</v>
      </c>
      <c r="H345" s="102">
        <f t="shared" si="132"/>
        <v>0</v>
      </c>
      <c r="I345" s="162">
        <f t="shared" si="133"/>
        <v>334</v>
      </c>
      <c r="J345" s="124">
        <f t="shared" si="138"/>
        <v>0</v>
      </c>
      <c r="K345" s="125">
        <f t="shared" si="139"/>
        <v>0</v>
      </c>
      <c r="L345" s="125">
        <f t="shared" si="140"/>
        <v>0</v>
      </c>
      <c r="M345" s="125">
        <f t="shared" si="141"/>
        <v>0</v>
      </c>
      <c r="N345" s="269">
        <f t="shared" si="142"/>
        <v>0</v>
      </c>
      <c r="O345" s="125">
        <f t="shared" si="143"/>
        <v>0</v>
      </c>
      <c r="P345" s="118">
        <f t="shared" si="134"/>
        <v>0</v>
      </c>
      <c r="Q345" s="109">
        <f t="shared" si="135"/>
        <v>0</v>
      </c>
      <c r="R345" s="95">
        <f t="shared" si="144"/>
        <v>0</v>
      </c>
      <c r="S345" s="172">
        <f t="shared" si="136"/>
        <v>0</v>
      </c>
      <c r="T345" s="53"/>
      <c r="U345" s="162">
        <f t="shared" si="149"/>
        <v>334</v>
      </c>
      <c r="V345" s="124">
        <f t="shared" si="150"/>
        <v>0</v>
      </c>
      <c r="W345" s="125">
        <f t="shared" si="151"/>
        <v>0</v>
      </c>
      <c r="X345" s="125">
        <f t="shared" si="152"/>
        <v>0</v>
      </c>
      <c r="Y345" s="258">
        <f t="shared" si="131"/>
        <v>0</v>
      </c>
      <c r="Z345" s="269">
        <f t="shared" si="153"/>
        <v>0</v>
      </c>
      <c r="AA345" s="125">
        <f t="shared" si="154"/>
        <v>0</v>
      </c>
      <c r="AB345" s="118">
        <f t="shared" si="145"/>
        <v>0</v>
      </c>
      <c r="AC345" s="109">
        <f t="shared" si="155"/>
        <v>0</v>
      </c>
      <c r="AD345" s="95">
        <f t="shared" si="146"/>
        <v>0</v>
      </c>
      <c r="AE345" s="172">
        <f t="shared" si="137"/>
        <v>0</v>
      </c>
      <c r="AS345" s="53"/>
      <c r="BT345" s="96"/>
      <c r="BU345" s="96"/>
      <c r="BV345" s="96"/>
      <c r="BW345" s="96"/>
    </row>
    <row r="346" spans="1:75" ht="15.6" customHeight="1" x14ac:dyDescent="0.3">
      <c r="A346" s="282">
        <v>335</v>
      </c>
      <c r="B346" s="119" t="str">
        <f t="shared" si="147"/>
        <v/>
      </c>
      <c r="C346" s="120"/>
      <c r="D346" s="82">
        <v>335</v>
      </c>
      <c r="E346" s="121">
        <f t="shared" si="148"/>
        <v>0</v>
      </c>
      <c r="F346" s="1"/>
      <c r="G346" s="4">
        <f t="shared" si="156"/>
        <v>681.42</v>
      </c>
      <c r="H346" s="102">
        <f t="shared" si="132"/>
        <v>0</v>
      </c>
      <c r="I346" s="162">
        <f t="shared" si="133"/>
        <v>335</v>
      </c>
      <c r="J346" s="124">
        <f t="shared" si="138"/>
        <v>0</v>
      </c>
      <c r="K346" s="125">
        <f t="shared" si="139"/>
        <v>0</v>
      </c>
      <c r="L346" s="125">
        <f t="shared" si="140"/>
        <v>0</v>
      </c>
      <c r="M346" s="125">
        <f t="shared" si="141"/>
        <v>0</v>
      </c>
      <c r="N346" s="269">
        <f t="shared" si="142"/>
        <v>0</v>
      </c>
      <c r="O346" s="125">
        <f t="shared" si="143"/>
        <v>0</v>
      </c>
      <c r="P346" s="118">
        <f t="shared" si="134"/>
        <v>0</v>
      </c>
      <c r="Q346" s="109">
        <f t="shared" si="135"/>
        <v>0</v>
      </c>
      <c r="R346" s="95">
        <f t="shared" si="144"/>
        <v>0</v>
      </c>
      <c r="S346" s="172">
        <f t="shared" si="136"/>
        <v>0</v>
      </c>
      <c r="T346" s="53"/>
      <c r="U346" s="162">
        <f t="shared" si="149"/>
        <v>335</v>
      </c>
      <c r="V346" s="124">
        <f t="shared" si="150"/>
        <v>0</v>
      </c>
      <c r="W346" s="125">
        <f t="shared" si="151"/>
        <v>0</v>
      </c>
      <c r="X346" s="125">
        <f t="shared" si="152"/>
        <v>0</v>
      </c>
      <c r="Y346" s="258">
        <f t="shared" si="131"/>
        <v>0</v>
      </c>
      <c r="Z346" s="269">
        <f t="shared" si="153"/>
        <v>0</v>
      </c>
      <c r="AA346" s="125">
        <f t="shared" si="154"/>
        <v>0</v>
      </c>
      <c r="AB346" s="118">
        <f t="shared" si="145"/>
        <v>0</v>
      </c>
      <c r="AC346" s="109">
        <f t="shared" si="155"/>
        <v>0</v>
      </c>
      <c r="AD346" s="95">
        <f t="shared" si="146"/>
        <v>0</v>
      </c>
      <c r="AE346" s="172">
        <f t="shared" si="137"/>
        <v>0</v>
      </c>
      <c r="AS346" s="53"/>
      <c r="BT346" s="96"/>
      <c r="BU346" s="96"/>
      <c r="BV346" s="96"/>
      <c r="BW346" s="96"/>
    </row>
    <row r="347" spans="1:75" ht="15.6" customHeight="1" x14ac:dyDescent="0.3">
      <c r="A347" s="282">
        <v>336</v>
      </c>
      <c r="B347" s="119" t="str">
        <f t="shared" si="147"/>
        <v/>
      </c>
      <c r="C347" s="120"/>
      <c r="D347" s="82">
        <v>336</v>
      </c>
      <c r="E347" s="121">
        <f t="shared" si="148"/>
        <v>0</v>
      </c>
      <c r="F347" s="1"/>
      <c r="G347" s="4">
        <f t="shared" si="156"/>
        <v>682.42</v>
      </c>
      <c r="H347" s="102">
        <f t="shared" si="132"/>
        <v>0</v>
      </c>
      <c r="I347" s="162">
        <f t="shared" si="133"/>
        <v>336</v>
      </c>
      <c r="J347" s="124">
        <f t="shared" si="138"/>
        <v>0</v>
      </c>
      <c r="K347" s="125">
        <f t="shared" si="139"/>
        <v>0</v>
      </c>
      <c r="L347" s="125">
        <f t="shared" si="140"/>
        <v>0</v>
      </c>
      <c r="M347" s="125">
        <f t="shared" si="141"/>
        <v>0</v>
      </c>
      <c r="N347" s="269">
        <f t="shared" si="142"/>
        <v>0</v>
      </c>
      <c r="O347" s="125">
        <f t="shared" si="143"/>
        <v>0</v>
      </c>
      <c r="P347" s="118">
        <f t="shared" si="134"/>
        <v>0</v>
      </c>
      <c r="Q347" s="109">
        <f t="shared" si="135"/>
        <v>0</v>
      </c>
      <c r="R347" s="95">
        <f t="shared" si="144"/>
        <v>0</v>
      </c>
      <c r="S347" s="172">
        <f t="shared" si="136"/>
        <v>0</v>
      </c>
      <c r="T347" s="53"/>
      <c r="U347" s="162">
        <f t="shared" si="149"/>
        <v>336</v>
      </c>
      <c r="V347" s="124">
        <f t="shared" si="150"/>
        <v>0</v>
      </c>
      <c r="W347" s="125">
        <f t="shared" si="151"/>
        <v>0</v>
      </c>
      <c r="X347" s="125">
        <f t="shared" si="152"/>
        <v>0</v>
      </c>
      <c r="Y347" s="258">
        <f t="shared" si="131"/>
        <v>0</v>
      </c>
      <c r="Z347" s="269">
        <f t="shared" si="153"/>
        <v>0</v>
      </c>
      <c r="AA347" s="125">
        <f t="shared" si="154"/>
        <v>0</v>
      </c>
      <c r="AB347" s="118">
        <f t="shared" si="145"/>
        <v>0</v>
      </c>
      <c r="AC347" s="109">
        <f t="shared" si="155"/>
        <v>0</v>
      </c>
      <c r="AD347" s="95">
        <f t="shared" si="146"/>
        <v>0</v>
      </c>
      <c r="AE347" s="172">
        <f t="shared" si="137"/>
        <v>0</v>
      </c>
      <c r="AS347" s="53"/>
      <c r="BT347" s="96"/>
      <c r="BU347" s="96"/>
      <c r="BV347" s="96"/>
      <c r="BW347" s="96"/>
    </row>
    <row r="348" spans="1:75" ht="15.6" customHeight="1" x14ac:dyDescent="0.3">
      <c r="A348" s="282">
        <v>337</v>
      </c>
      <c r="B348" s="119" t="str">
        <f t="shared" si="147"/>
        <v/>
      </c>
      <c r="C348" s="120"/>
      <c r="D348" s="82">
        <v>337</v>
      </c>
      <c r="E348" s="121">
        <f t="shared" si="148"/>
        <v>0</v>
      </c>
      <c r="F348" s="1"/>
      <c r="G348" s="4">
        <f t="shared" si="156"/>
        <v>683.42</v>
      </c>
      <c r="H348" s="102">
        <f t="shared" si="132"/>
        <v>0</v>
      </c>
      <c r="I348" s="162">
        <f t="shared" si="133"/>
        <v>337</v>
      </c>
      <c r="J348" s="124">
        <f t="shared" si="138"/>
        <v>0</v>
      </c>
      <c r="K348" s="125">
        <f t="shared" si="139"/>
        <v>0</v>
      </c>
      <c r="L348" s="125">
        <f t="shared" si="140"/>
        <v>0</v>
      </c>
      <c r="M348" s="125">
        <f t="shared" si="141"/>
        <v>0</v>
      </c>
      <c r="N348" s="269">
        <f t="shared" si="142"/>
        <v>0</v>
      </c>
      <c r="O348" s="125">
        <f t="shared" si="143"/>
        <v>0</v>
      </c>
      <c r="P348" s="118">
        <f t="shared" si="134"/>
        <v>0</v>
      </c>
      <c r="Q348" s="109">
        <f t="shared" si="135"/>
        <v>0</v>
      </c>
      <c r="R348" s="95">
        <f t="shared" si="144"/>
        <v>0</v>
      </c>
      <c r="S348" s="172">
        <f t="shared" si="136"/>
        <v>0</v>
      </c>
      <c r="T348" s="53"/>
      <c r="U348" s="162">
        <f t="shared" si="149"/>
        <v>337</v>
      </c>
      <c r="V348" s="124">
        <f t="shared" si="150"/>
        <v>0</v>
      </c>
      <c r="W348" s="125">
        <f t="shared" si="151"/>
        <v>0</v>
      </c>
      <c r="X348" s="125">
        <f t="shared" si="152"/>
        <v>0</v>
      </c>
      <c r="Y348" s="258">
        <f t="shared" si="131"/>
        <v>0</v>
      </c>
      <c r="Z348" s="269">
        <f t="shared" si="153"/>
        <v>0</v>
      </c>
      <c r="AA348" s="125">
        <f t="shared" si="154"/>
        <v>0</v>
      </c>
      <c r="AB348" s="118">
        <f t="shared" si="145"/>
        <v>0</v>
      </c>
      <c r="AC348" s="109">
        <f t="shared" si="155"/>
        <v>0</v>
      </c>
      <c r="AD348" s="95">
        <f t="shared" si="146"/>
        <v>0</v>
      </c>
      <c r="AE348" s="172">
        <f t="shared" si="137"/>
        <v>0</v>
      </c>
      <c r="AS348" s="53"/>
      <c r="BT348" s="96"/>
      <c r="BU348" s="96"/>
      <c r="BV348" s="96"/>
      <c r="BW348" s="96"/>
    </row>
    <row r="349" spans="1:75" ht="15.6" customHeight="1" x14ac:dyDescent="0.3">
      <c r="A349" s="282">
        <v>338</v>
      </c>
      <c r="B349" s="119" t="str">
        <f t="shared" si="147"/>
        <v/>
      </c>
      <c r="C349" s="120"/>
      <c r="D349" s="82">
        <v>338</v>
      </c>
      <c r="E349" s="121">
        <f t="shared" si="148"/>
        <v>0</v>
      </c>
      <c r="F349" s="1"/>
      <c r="G349" s="4">
        <f t="shared" si="156"/>
        <v>684.42</v>
      </c>
      <c r="H349" s="102">
        <f t="shared" si="132"/>
        <v>0</v>
      </c>
      <c r="I349" s="162">
        <f t="shared" si="133"/>
        <v>338</v>
      </c>
      <c r="J349" s="124">
        <f t="shared" si="138"/>
        <v>0</v>
      </c>
      <c r="K349" s="125">
        <f t="shared" si="139"/>
        <v>0</v>
      </c>
      <c r="L349" s="125">
        <f t="shared" si="140"/>
        <v>0</v>
      </c>
      <c r="M349" s="125">
        <f t="shared" si="141"/>
        <v>0</v>
      </c>
      <c r="N349" s="269">
        <f t="shared" si="142"/>
        <v>0</v>
      </c>
      <c r="O349" s="125">
        <f t="shared" si="143"/>
        <v>0</v>
      </c>
      <c r="P349" s="118">
        <f t="shared" si="134"/>
        <v>0</v>
      </c>
      <c r="Q349" s="109">
        <f t="shared" si="135"/>
        <v>0</v>
      </c>
      <c r="R349" s="95">
        <f t="shared" si="144"/>
        <v>0</v>
      </c>
      <c r="S349" s="172">
        <f t="shared" si="136"/>
        <v>0</v>
      </c>
      <c r="T349" s="53"/>
      <c r="U349" s="162">
        <f t="shared" si="149"/>
        <v>338</v>
      </c>
      <c r="V349" s="124">
        <f t="shared" si="150"/>
        <v>0</v>
      </c>
      <c r="W349" s="125">
        <f t="shared" si="151"/>
        <v>0</v>
      </c>
      <c r="X349" s="125">
        <f t="shared" si="152"/>
        <v>0</v>
      </c>
      <c r="Y349" s="258">
        <f t="shared" si="131"/>
        <v>0</v>
      </c>
      <c r="Z349" s="269">
        <f t="shared" si="153"/>
        <v>0</v>
      </c>
      <c r="AA349" s="125">
        <f t="shared" si="154"/>
        <v>0</v>
      </c>
      <c r="AB349" s="118">
        <f t="shared" si="145"/>
        <v>0</v>
      </c>
      <c r="AC349" s="109">
        <f t="shared" si="155"/>
        <v>0</v>
      </c>
      <c r="AD349" s="95">
        <f t="shared" si="146"/>
        <v>0</v>
      </c>
      <c r="AE349" s="172">
        <f t="shared" si="137"/>
        <v>0</v>
      </c>
      <c r="AS349" s="53"/>
      <c r="BT349" s="96"/>
      <c r="BU349" s="96"/>
      <c r="BV349" s="96"/>
      <c r="BW349" s="96"/>
    </row>
    <row r="350" spans="1:75" ht="15.6" customHeight="1" x14ac:dyDescent="0.3">
      <c r="A350" s="282">
        <v>339</v>
      </c>
      <c r="B350" s="119" t="str">
        <f t="shared" si="147"/>
        <v/>
      </c>
      <c r="C350" s="120"/>
      <c r="D350" s="82">
        <v>339</v>
      </c>
      <c r="E350" s="121">
        <f t="shared" si="148"/>
        <v>0</v>
      </c>
      <c r="F350" s="1"/>
      <c r="G350" s="4">
        <f t="shared" si="156"/>
        <v>685.42</v>
      </c>
      <c r="H350" s="102">
        <f t="shared" si="132"/>
        <v>0</v>
      </c>
      <c r="I350" s="162">
        <f t="shared" si="133"/>
        <v>339</v>
      </c>
      <c r="J350" s="124">
        <f t="shared" si="138"/>
        <v>0</v>
      </c>
      <c r="K350" s="125">
        <f t="shared" si="139"/>
        <v>0</v>
      </c>
      <c r="L350" s="125">
        <f t="shared" si="140"/>
        <v>0</v>
      </c>
      <c r="M350" s="125">
        <f t="shared" si="141"/>
        <v>0</v>
      </c>
      <c r="N350" s="269">
        <f t="shared" si="142"/>
        <v>0</v>
      </c>
      <c r="O350" s="125">
        <f t="shared" si="143"/>
        <v>0</v>
      </c>
      <c r="P350" s="118">
        <f t="shared" si="134"/>
        <v>0</v>
      </c>
      <c r="Q350" s="109">
        <f t="shared" si="135"/>
        <v>0</v>
      </c>
      <c r="R350" s="95">
        <f t="shared" si="144"/>
        <v>0</v>
      </c>
      <c r="S350" s="172">
        <f t="shared" si="136"/>
        <v>0</v>
      </c>
      <c r="T350" s="53"/>
      <c r="U350" s="162">
        <f t="shared" si="149"/>
        <v>339</v>
      </c>
      <c r="V350" s="124">
        <f t="shared" si="150"/>
        <v>0</v>
      </c>
      <c r="W350" s="125">
        <f t="shared" si="151"/>
        <v>0</v>
      </c>
      <c r="X350" s="125">
        <f t="shared" si="152"/>
        <v>0</v>
      </c>
      <c r="Y350" s="258">
        <f t="shared" si="131"/>
        <v>0</v>
      </c>
      <c r="Z350" s="269">
        <f t="shared" si="153"/>
        <v>0</v>
      </c>
      <c r="AA350" s="125">
        <f t="shared" si="154"/>
        <v>0</v>
      </c>
      <c r="AB350" s="118">
        <f t="shared" si="145"/>
        <v>0</v>
      </c>
      <c r="AC350" s="109">
        <f t="shared" si="155"/>
        <v>0</v>
      </c>
      <c r="AD350" s="95">
        <f t="shared" si="146"/>
        <v>0</v>
      </c>
      <c r="AE350" s="172">
        <f t="shared" si="137"/>
        <v>0</v>
      </c>
      <c r="AS350" s="53"/>
      <c r="BT350" s="96"/>
      <c r="BU350" s="96"/>
      <c r="BV350" s="96"/>
      <c r="BW350" s="96"/>
    </row>
    <row r="351" spans="1:75" ht="15.6" customHeight="1" x14ac:dyDescent="0.3">
      <c r="A351" s="282">
        <v>340</v>
      </c>
      <c r="B351" s="119" t="str">
        <f t="shared" si="147"/>
        <v/>
      </c>
      <c r="C351" s="120"/>
      <c r="D351" s="82">
        <v>340</v>
      </c>
      <c r="E351" s="121">
        <f t="shared" si="148"/>
        <v>0</v>
      </c>
      <c r="F351" s="1"/>
      <c r="G351" s="4">
        <f t="shared" si="156"/>
        <v>686.42</v>
      </c>
      <c r="H351" s="102">
        <f t="shared" si="132"/>
        <v>0</v>
      </c>
      <c r="I351" s="162">
        <f t="shared" si="133"/>
        <v>340</v>
      </c>
      <c r="J351" s="124">
        <f t="shared" si="138"/>
        <v>0</v>
      </c>
      <c r="K351" s="125">
        <f t="shared" si="139"/>
        <v>0</v>
      </c>
      <c r="L351" s="125">
        <f t="shared" si="140"/>
        <v>0</v>
      </c>
      <c r="M351" s="125">
        <f t="shared" si="141"/>
        <v>0</v>
      </c>
      <c r="N351" s="269">
        <f t="shared" si="142"/>
        <v>0</v>
      </c>
      <c r="O351" s="125">
        <f t="shared" si="143"/>
        <v>0</v>
      </c>
      <c r="P351" s="118">
        <f t="shared" si="134"/>
        <v>0</v>
      </c>
      <c r="Q351" s="109">
        <f t="shared" si="135"/>
        <v>0</v>
      </c>
      <c r="R351" s="95">
        <f t="shared" si="144"/>
        <v>0</v>
      </c>
      <c r="S351" s="172">
        <f t="shared" si="136"/>
        <v>0</v>
      </c>
      <c r="T351" s="53"/>
      <c r="U351" s="162">
        <f t="shared" si="149"/>
        <v>340</v>
      </c>
      <c r="V351" s="124">
        <f t="shared" si="150"/>
        <v>0</v>
      </c>
      <c r="W351" s="125">
        <f t="shared" si="151"/>
        <v>0</v>
      </c>
      <c r="X351" s="125">
        <f t="shared" si="152"/>
        <v>0</v>
      </c>
      <c r="Y351" s="258">
        <f t="shared" si="131"/>
        <v>0</v>
      </c>
      <c r="Z351" s="269">
        <f t="shared" si="153"/>
        <v>0</v>
      </c>
      <c r="AA351" s="125">
        <f t="shared" si="154"/>
        <v>0</v>
      </c>
      <c r="AB351" s="118">
        <f t="shared" si="145"/>
        <v>0</v>
      </c>
      <c r="AC351" s="109">
        <f t="shared" si="155"/>
        <v>0</v>
      </c>
      <c r="AD351" s="95">
        <f t="shared" si="146"/>
        <v>0</v>
      </c>
      <c r="AE351" s="172">
        <f t="shared" si="137"/>
        <v>0</v>
      </c>
      <c r="AS351" s="53"/>
      <c r="BT351" s="96"/>
      <c r="BU351" s="96"/>
      <c r="BV351" s="96"/>
      <c r="BW351" s="96"/>
    </row>
    <row r="352" spans="1:75" ht="15.6" customHeight="1" x14ac:dyDescent="0.3">
      <c r="A352" s="282">
        <v>341</v>
      </c>
      <c r="B352" s="119" t="str">
        <f t="shared" si="147"/>
        <v/>
      </c>
      <c r="C352" s="120"/>
      <c r="D352" s="82">
        <v>341</v>
      </c>
      <c r="E352" s="121">
        <f t="shared" si="148"/>
        <v>0</v>
      </c>
      <c r="F352" s="1"/>
      <c r="G352" s="4">
        <f t="shared" si="156"/>
        <v>687.42</v>
      </c>
      <c r="H352" s="102">
        <f t="shared" si="132"/>
        <v>0</v>
      </c>
      <c r="I352" s="162">
        <f t="shared" si="133"/>
        <v>341</v>
      </c>
      <c r="J352" s="124">
        <f t="shared" si="138"/>
        <v>0</v>
      </c>
      <c r="K352" s="125">
        <f t="shared" si="139"/>
        <v>0</v>
      </c>
      <c r="L352" s="125">
        <f t="shared" si="140"/>
        <v>0</v>
      </c>
      <c r="M352" s="125">
        <f t="shared" si="141"/>
        <v>0</v>
      </c>
      <c r="N352" s="269">
        <f t="shared" si="142"/>
        <v>0</v>
      </c>
      <c r="O352" s="125">
        <f t="shared" si="143"/>
        <v>0</v>
      </c>
      <c r="P352" s="118">
        <f t="shared" si="134"/>
        <v>0</v>
      </c>
      <c r="Q352" s="109">
        <f t="shared" si="135"/>
        <v>0</v>
      </c>
      <c r="R352" s="95">
        <f t="shared" si="144"/>
        <v>0</v>
      </c>
      <c r="S352" s="172">
        <f t="shared" si="136"/>
        <v>0</v>
      </c>
      <c r="T352" s="53"/>
      <c r="U352" s="162">
        <f t="shared" si="149"/>
        <v>341</v>
      </c>
      <c r="V352" s="124">
        <f t="shared" si="150"/>
        <v>0</v>
      </c>
      <c r="W352" s="125">
        <f t="shared" si="151"/>
        <v>0</v>
      </c>
      <c r="X352" s="125">
        <f t="shared" si="152"/>
        <v>0</v>
      </c>
      <c r="Y352" s="258">
        <f t="shared" si="131"/>
        <v>0</v>
      </c>
      <c r="Z352" s="269">
        <f t="shared" si="153"/>
        <v>0</v>
      </c>
      <c r="AA352" s="125">
        <f t="shared" si="154"/>
        <v>0</v>
      </c>
      <c r="AB352" s="118">
        <f t="shared" si="145"/>
        <v>0</v>
      </c>
      <c r="AC352" s="109">
        <f t="shared" si="155"/>
        <v>0</v>
      </c>
      <c r="AD352" s="95">
        <f t="shared" si="146"/>
        <v>0</v>
      </c>
      <c r="AE352" s="172">
        <f t="shared" si="137"/>
        <v>0</v>
      </c>
      <c r="AS352" s="53"/>
      <c r="BT352" s="96"/>
      <c r="BU352" s="96"/>
      <c r="BV352" s="96"/>
      <c r="BW352" s="96"/>
    </row>
    <row r="353" spans="1:75" ht="15.6" customHeight="1" x14ac:dyDescent="0.3">
      <c r="A353" s="282">
        <v>342</v>
      </c>
      <c r="B353" s="119" t="str">
        <f t="shared" si="147"/>
        <v/>
      </c>
      <c r="C353" s="120"/>
      <c r="D353" s="82">
        <v>342</v>
      </c>
      <c r="E353" s="121">
        <f t="shared" si="148"/>
        <v>0</v>
      </c>
      <c r="F353" s="1"/>
      <c r="G353" s="4">
        <f t="shared" si="156"/>
        <v>688.42</v>
      </c>
      <c r="H353" s="102">
        <f t="shared" si="132"/>
        <v>0</v>
      </c>
      <c r="I353" s="162">
        <f t="shared" si="133"/>
        <v>342</v>
      </c>
      <c r="J353" s="124">
        <f t="shared" si="138"/>
        <v>0</v>
      </c>
      <c r="K353" s="125">
        <f t="shared" si="139"/>
        <v>0</v>
      </c>
      <c r="L353" s="125">
        <f t="shared" si="140"/>
        <v>0</v>
      </c>
      <c r="M353" s="125">
        <f t="shared" si="141"/>
        <v>0</v>
      </c>
      <c r="N353" s="269">
        <f t="shared" si="142"/>
        <v>0</v>
      </c>
      <c r="O353" s="125">
        <f t="shared" si="143"/>
        <v>0</v>
      </c>
      <c r="P353" s="118">
        <f t="shared" si="134"/>
        <v>0</v>
      </c>
      <c r="Q353" s="109">
        <f t="shared" si="135"/>
        <v>0</v>
      </c>
      <c r="R353" s="95">
        <f t="shared" si="144"/>
        <v>0</v>
      </c>
      <c r="S353" s="172">
        <f t="shared" si="136"/>
        <v>0</v>
      </c>
      <c r="T353" s="53"/>
      <c r="U353" s="162">
        <f t="shared" si="149"/>
        <v>342</v>
      </c>
      <c r="V353" s="124">
        <f t="shared" si="150"/>
        <v>0</v>
      </c>
      <c r="W353" s="125">
        <f t="shared" si="151"/>
        <v>0</v>
      </c>
      <c r="X353" s="125">
        <f t="shared" si="152"/>
        <v>0</v>
      </c>
      <c r="Y353" s="258">
        <f t="shared" si="131"/>
        <v>0</v>
      </c>
      <c r="Z353" s="269">
        <f t="shared" si="153"/>
        <v>0</v>
      </c>
      <c r="AA353" s="125">
        <f t="shared" si="154"/>
        <v>0</v>
      </c>
      <c r="AB353" s="118">
        <f t="shared" si="145"/>
        <v>0</v>
      </c>
      <c r="AC353" s="109">
        <f t="shared" si="155"/>
        <v>0</v>
      </c>
      <c r="AD353" s="95">
        <f t="shared" si="146"/>
        <v>0</v>
      </c>
      <c r="AE353" s="172">
        <f t="shared" si="137"/>
        <v>0</v>
      </c>
      <c r="AS353" s="53"/>
      <c r="BT353" s="96"/>
      <c r="BU353" s="96"/>
      <c r="BV353" s="96"/>
      <c r="BW353" s="96"/>
    </row>
    <row r="354" spans="1:75" ht="15.6" customHeight="1" x14ac:dyDescent="0.3">
      <c r="A354" s="282">
        <v>343</v>
      </c>
      <c r="B354" s="119" t="str">
        <f t="shared" si="147"/>
        <v/>
      </c>
      <c r="C354" s="120"/>
      <c r="D354" s="82">
        <v>343</v>
      </c>
      <c r="E354" s="121">
        <f t="shared" si="148"/>
        <v>0</v>
      </c>
      <c r="F354" s="1"/>
      <c r="G354" s="4">
        <f t="shared" si="156"/>
        <v>689.42</v>
      </c>
      <c r="H354" s="102">
        <f t="shared" si="132"/>
        <v>0</v>
      </c>
      <c r="I354" s="162">
        <f t="shared" si="133"/>
        <v>343</v>
      </c>
      <c r="J354" s="124">
        <f t="shared" si="138"/>
        <v>0</v>
      </c>
      <c r="K354" s="125">
        <f t="shared" si="139"/>
        <v>0</v>
      </c>
      <c r="L354" s="125">
        <f t="shared" si="140"/>
        <v>0</v>
      </c>
      <c r="M354" s="125">
        <f t="shared" si="141"/>
        <v>0</v>
      </c>
      <c r="N354" s="269">
        <f t="shared" si="142"/>
        <v>0</v>
      </c>
      <c r="O354" s="125">
        <f t="shared" si="143"/>
        <v>0</v>
      </c>
      <c r="P354" s="118">
        <f t="shared" si="134"/>
        <v>0</v>
      </c>
      <c r="Q354" s="109">
        <f t="shared" si="135"/>
        <v>0</v>
      </c>
      <c r="R354" s="95">
        <f t="shared" si="144"/>
        <v>0</v>
      </c>
      <c r="S354" s="172">
        <f t="shared" si="136"/>
        <v>0</v>
      </c>
      <c r="T354" s="53"/>
      <c r="U354" s="162">
        <f t="shared" si="149"/>
        <v>343</v>
      </c>
      <c r="V354" s="124">
        <f t="shared" si="150"/>
        <v>0</v>
      </c>
      <c r="W354" s="125">
        <f t="shared" si="151"/>
        <v>0</v>
      </c>
      <c r="X354" s="125">
        <f t="shared" si="152"/>
        <v>0</v>
      </c>
      <c r="Y354" s="258">
        <f t="shared" si="131"/>
        <v>0</v>
      </c>
      <c r="Z354" s="269">
        <f t="shared" si="153"/>
        <v>0</v>
      </c>
      <c r="AA354" s="125">
        <f t="shared" si="154"/>
        <v>0</v>
      </c>
      <c r="AB354" s="118">
        <f t="shared" si="145"/>
        <v>0</v>
      </c>
      <c r="AC354" s="109">
        <f t="shared" si="155"/>
        <v>0</v>
      </c>
      <c r="AD354" s="95">
        <f t="shared" si="146"/>
        <v>0</v>
      </c>
      <c r="AE354" s="172">
        <f t="shared" si="137"/>
        <v>0</v>
      </c>
      <c r="AS354" s="53"/>
      <c r="BT354" s="96"/>
      <c r="BU354" s="96"/>
      <c r="BV354" s="96"/>
      <c r="BW354" s="96"/>
    </row>
    <row r="355" spans="1:75" ht="15.6" customHeight="1" x14ac:dyDescent="0.3">
      <c r="A355" s="282">
        <v>344</v>
      </c>
      <c r="B355" s="119" t="str">
        <f t="shared" si="147"/>
        <v/>
      </c>
      <c r="C355" s="120"/>
      <c r="D355" s="82">
        <v>344</v>
      </c>
      <c r="E355" s="121">
        <f t="shared" si="148"/>
        <v>0</v>
      </c>
      <c r="F355" s="1"/>
      <c r="G355" s="4">
        <f t="shared" si="156"/>
        <v>690.42</v>
      </c>
      <c r="H355" s="102">
        <f t="shared" si="132"/>
        <v>0</v>
      </c>
      <c r="I355" s="162">
        <f t="shared" si="133"/>
        <v>344</v>
      </c>
      <c r="J355" s="124">
        <f t="shared" si="138"/>
        <v>0</v>
      </c>
      <c r="K355" s="125">
        <f t="shared" si="139"/>
        <v>0</v>
      </c>
      <c r="L355" s="125">
        <f t="shared" si="140"/>
        <v>0</v>
      </c>
      <c r="M355" s="125">
        <f t="shared" si="141"/>
        <v>0</v>
      </c>
      <c r="N355" s="269">
        <f t="shared" si="142"/>
        <v>0</v>
      </c>
      <c r="O355" s="125">
        <f t="shared" si="143"/>
        <v>0</v>
      </c>
      <c r="P355" s="118">
        <f t="shared" si="134"/>
        <v>0</v>
      </c>
      <c r="Q355" s="109">
        <f t="shared" si="135"/>
        <v>0</v>
      </c>
      <c r="R355" s="95">
        <f t="shared" si="144"/>
        <v>0</v>
      </c>
      <c r="S355" s="172">
        <f t="shared" si="136"/>
        <v>0</v>
      </c>
      <c r="T355" s="53"/>
      <c r="U355" s="162">
        <f t="shared" si="149"/>
        <v>344</v>
      </c>
      <c r="V355" s="124">
        <f t="shared" si="150"/>
        <v>0</v>
      </c>
      <c r="W355" s="125">
        <f t="shared" si="151"/>
        <v>0</v>
      </c>
      <c r="X355" s="125">
        <f t="shared" si="152"/>
        <v>0</v>
      </c>
      <c r="Y355" s="258">
        <f t="shared" si="131"/>
        <v>0</v>
      </c>
      <c r="Z355" s="269">
        <f t="shared" si="153"/>
        <v>0</v>
      </c>
      <c r="AA355" s="125">
        <f t="shared" si="154"/>
        <v>0</v>
      </c>
      <c r="AB355" s="118">
        <f t="shared" si="145"/>
        <v>0</v>
      </c>
      <c r="AC355" s="109">
        <f t="shared" si="155"/>
        <v>0</v>
      </c>
      <c r="AD355" s="95">
        <f t="shared" si="146"/>
        <v>0</v>
      </c>
      <c r="AE355" s="172">
        <f t="shared" si="137"/>
        <v>0</v>
      </c>
      <c r="AS355" s="53"/>
      <c r="BT355" s="96"/>
      <c r="BU355" s="96"/>
      <c r="BV355" s="96"/>
      <c r="BW355" s="96"/>
    </row>
    <row r="356" spans="1:75" ht="15.6" customHeight="1" x14ac:dyDescent="0.3">
      <c r="A356" s="282">
        <v>345</v>
      </c>
      <c r="B356" s="119" t="str">
        <f t="shared" si="147"/>
        <v/>
      </c>
      <c r="C356" s="120"/>
      <c r="D356" s="82">
        <v>345</v>
      </c>
      <c r="E356" s="121">
        <f t="shared" si="148"/>
        <v>0</v>
      </c>
      <c r="F356" s="1"/>
      <c r="G356" s="4">
        <f t="shared" si="156"/>
        <v>691.42</v>
      </c>
      <c r="H356" s="102">
        <f t="shared" si="132"/>
        <v>0</v>
      </c>
      <c r="I356" s="162">
        <f t="shared" si="133"/>
        <v>345</v>
      </c>
      <c r="J356" s="124">
        <f t="shared" si="138"/>
        <v>0</v>
      </c>
      <c r="K356" s="125">
        <f t="shared" si="139"/>
        <v>0</v>
      </c>
      <c r="L356" s="125">
        <f t="shared" si="140"/>
        <v>0</v>
      </c>
      <c r="M356" s="125">
        <f t="shared" si="141"/>
        <v>0</v>
      </c>
      <c r="N356" s="269">
        <f t="shared" si="142"/>
        <v>0</v>
      </c>
      <c r="O356" s="125">
        <f t="shared" si="143"/>
        <v>0</v>
      </c>
      <c r="P356" s="118">
        <f t="shared" si="134"/>
        <v>0</v>
      </c>
      <c r="Q356" s="109">
        <f t="shared" si="135"/>
        <v>0</v>
      </c>
      <c r="R356" s="95">
        <f t="shared" si="144"/>
        <v>0</v>
      </c>
      <c r="S356" s="172">
        <f t="shared" si="136"/>
        <v>0</v>
      </c>
      <c r="T356" s="53"/>
      <c r="U356" s="162">
        <f t="shared" si="149"/>
        <v>345</v>
      </c>
      <c r="V356" s="124">
        <f t="shared" si="150"/>
        <v>0</v>
      </c>
      <c r="W356" s="125">
        <f t="shared" si="151"/>
        <v>0</v>
      </c>
      <c r="X356" s="125">
        <f t="shared" si="152"/>
        <v>0</v>
      </c>
      <c r="Y356" s="258">
        <f t="shared" si="131"/>
        <v>0</v>
      </c>
      <c r="Z356" s="269">
        <f t="shared" si="153"/>
        <v>0</v>
      </c>
      <c r="AA356" s="125">
        <f t="shared" si="154"/>
        <v>0</v>
      </c>
      <c r="AB356" s="118">
        <f t="shared" si="145"/>
        <v>0</v>
      </c>
      <c r="AC356" s="109">
        <f t="shared" si="155"/>
        <v>0</v>
      </c>
      <c r="AD356" s="95">
        <f t="shared" si="146"/>
        <v>0</v>
      </c>
      <c r="AE356" s="172">
        <f t="shared" si="137"/>
        <v>0</v>
      </c>
      <c r="AS356" s="53"/>
      <c r="BT356" s="96"/>
      <c r="BU356" s="96"/>
      <c r="BV356" s="96"/>
      <c r="BW356" s="96"/>
    </row>
    <row r="357" spans="1:75" ht="15.6" customHeight="1" x14ac:dyDescent="0.3">
      <c r="A357" s="282">
        <v>346</v>
      </c>
      <c r="B357" s="119" t="str">
        <f t="shared" si="147"/>
        <v/>
      </c>
      <c r="C357" s="120"/>
      <c r="D357" s="82">
        <v>346</v>
      </c>
      <c r="E357" s="121">
        <f t="shared" si="148"/>
        <v>0</v>
      </c>
      <c r="F357" s="1"/>
      <c r="G357" s="4">
        <f t="shared" si="156"/>
        <v>692.42</v>
      </c>
      <c r="H357" s="102">
        <f t="shared" si="132"/>
        <v>0</v>
      </c>
      <c r="I357" s="162">
        <f t="shared" si="133"/>
        <v>346</v>
      </c>
      <c r="J357" s="124">
        <f t="shared" si="138"/>
        <v>0</v>
      </c>
      <c r="K357" s="125">
        <f t="shared" si="139"/>
        <v>0</v>
      </c>
      <c r="L357" s="125">
        <f t="shared" si="140"/>
        <v>0</v>
      </c>
      <c r="M357" s="125">
        <f t="shared" si="141"/>
        <v>0</v>
      </c>
      <c r="N357" s="269">
        <f t="shared" si="142"/>
        <v>0</v>
      </c>
      <c r="O357" s="125">
        <f t="shared" si="143"/>
        <v>0</v>
      </c>
      <c r="P357" s="118">
        <f t="shared" si="134"/>
        <v>0</v>
      </c>
      <c r="Q357" s="109">
        <f t="shared" si="135"/>
        <v>0</v>
      </c>
      <c r="R357" s="95">
        <f t="shared" si="144"/>
        <v>0</v>
      </c>
      <c r="S357" s="172">
        <f t="shared" si="136"/>
        <v>0</v>
      </c>
      <c r="T357" s="53"/>
      <c r="U357" s="162">
        <f t="shared" si="149"/>
        <v>346</v>
      </c>
      <c r="V357" s="124">
        <f t="shared" si="150"/>
        <v>0</v>
      </c>
      <c r="W357" s="125">
        <f t="shared" si="151"/>
        <v>0</v>
      </c>
      <c r="X357" s="125">
        <f t="shared" si="152"/>
        <v>0</v>
      </c>
      <c r="Y357" s="258">
        <f t="shared" si="131"/>
        <v>0</v>
      </c>
      <c r="Z357" s="269">
        <f t="shared" si="153"/>
        <v>0</v>
      </c>
      <c r="AA357" s="125">
        <f t="shared" si="154"/>
        <v>0</v>
      </c>
      <c r="AB357" s="118">
        <f t="shared" si="145"/>
        <v>0</v>
      </c>
      <c r="AC357" s="109">
        <f t="shared" si="155"/>
        <v>0</v>
      </c>
      <c r="AD357" s="95">
        <f t="shared" si="146"/>
        <v>0</v>
      </c>
      <c r="AE357" s="172">
        <f t="shared" si="137"/>
        <v>0</v>
      </c>
      <c r="AS357" s="53"/>
      <c r="BT357" s="96"/>
      <c r="BU357" s="96"/>
      <c r="BV357" s="96"/>
      <c r="BW357" s="96"/>
    </row>
    <row r="358" spans="1:75" ht="15.6" customHeight="1" x14ac:dyDescent="0.3">
      <c r="A358" s="282">
        <v>347</v>
      </c>
      <c r="B358" s="119" t="str">
        <f t="shared" si="147"/>
        <v/>
      </c>
      <c r="C358" s="120"/>
      <c r="D358" s="82">
        <v>347</v>
      </c>
      <c r="E358" s="121">
        <f t="shared" si="148"/>
        <v>0</v>
      </c>
      <c r="F358" s="1"/>
      <c r="G358" s="4">
        <f t="shared" si="156"/>
        <v>693.42</v>
      </c>
      <c r="H358" s="102">
        <f t="shared" si="132"/>
        <v>0</v>
      </c>
      <c r="I358" s="162">
        <f t="shared" si="133"/>
        <v>347</v>
      </c>
      <c r="J358" s="124">
        <f t="shared" si="138"/>
        <v>0</v>
      </c>
      <c r="K358" s="125">
        <f t="shared" si="139"/>
        <v>0</v>
      </c>
      <c r="L358" s="125">
        <f t="shared" si="140"/>
        <v>0</v>
      </c>
      <c r="M358" s="125">
        <f t="shared" si="141"/>
        <v>0</v>
      </c>
      <c r="N358" s="269">
        <f t="shared" si="142"/>
        <v>0</v>
      </c>
      <c r="O358" s="125">
        <f t="shared" si="143"/>
        <v>0</v>
      </c>
      <c r="P358" s="118">
        <f t="shared" si="134"/>
        <v>0</v>
      </c>
      <c r="Q358" s="109">
        <f t="shared" si="135"/>
        <v>0</v>
      </c>
      <c r="R358" s="95">
        <f t="shared" si="144"/>
        <v>0</v>
      </c>
      <c r="S358" s="172">
        <f t="shared" si="136"/>
        <v>0</v>
      </c>
      <c r="T358" s="53"/>
      <c r="U358" s="162">
        <f t="shared" si="149"/>
        <v>347</v>
      </c>
      <c r="V358" s="124">
        <f t="shared" si="150"/>
        <v>0</v>
      </c>
      <c r="W358" s="125">
        <f t="shared" si="151"/>
        <v>0</v>
      </c>
      <c r="X358" s="125">
        <f t="shared" si="152"/>
        <v>0</v>
      </c>
      <c r="Y358" s="258">
        <f t="shared" si="131"/>
        <v>0</v>
      </c>
      <c r="Z358" s="269">
        <f t="shared" si="153"/>
        <v>0</v>
      </c>
      <c r="AA358" s="125">
        <f t="shared" si="154"/>
        <v>0</v>
      </c>
      <c r="AB358" s="118">
        <f t="shared" si="145"/>
        <v>0</v>
      </c>
      <c r="AC358" s="109">
        <f t="shared" si="155"/>
        <v>0</v>
      </c>
      <c r="AD358" s="95">
        <f t="shared" si="146"/>
        <v>0</v>
      </c>
      <c r="AE358" s="172">
        <f t="shared" si="137"/>
        <v>0</v>
      </c>
      <c r="AS358" s="53"/>
      <c r="BT358" s="96"/>
      <c r="BU358" s="96"/>
      <c r="BV358" s="96"/>
      <c r="BW358" s="96"/>
    </row>
    <row r="359" spans="1:75" ht="15.6" customHeight="1" x14ac:dyDescent="0.3">
      <c r="A359" s="282">
        <v>348</v>
      </c>
      <c r="B359" s="119" t="str">
        <f t="shared" si="147"/>
        <v/>
      </c>
      <c r="C359" s="120"/>
      <c r="D359" s="82">
        <v>348</v>
      </c>
      <c r="E359" s="121">
        <f t="shared" si="148"/>
        <v>0</v>
      </c>
      <c r="F359" s="1"/>
      <c r="G359" s="4">
        <f t="shared" si="156"/>
        <v>694.42</v>
      </c>
      <c r="H359" s="102">
        <f t="shared" si="132"/>
        <v>0</v>
      </c>
      <c r="I359" s="162">
        <f t="shared" si="133"/>
        <v>348</v>
      </c>
      <c r="J359" s="124">
        <f t="shared" si="138"/>
        <v>0</v>
      </c>
      <c r="K359" s="125">
        <f t="shared" si="139"/>
        <v>0</v>
      </c>
      <c r="L359" s="125">
        <f t="shared" si="140"/>
        <v>0</v>
      </c>
      <c r="M359" s="125">
        <f t="shared" si="141"/>
        <v>0</v>
      </c>
      <c r="N359" s="269">
        <f t="shared" si="142"/>
        <v>0</v>
      </c>
      <c r="O359" s="125">
        <f t="shared" si="143"/>
        <v>0</v>
      </c>
      <c r="P359" s="118">
        <f t="shared" si="134"/>
        <v>0</v>
      </c>
      <c r="Q359" s="109">
        <f t="shared" si="135"/>
        <v>0</v>
      </c>
      <c r="R359" s="95">
        <f t="shared" si="144"/>
        <v>0</v>
      </c>
      <c r="S359" s="172">
        <f t="shared" si="136"/>
        <v>0</v>
      </c>
      <c r="T359" s="53"/>
      <c r="U359" s="162">
        <f t="shared" si="149"/>
        <v>348</v>
      </c>
      <c r="V359" s="124">
        <f t="shared" si="150"/>
        <v>0</v>
      </c>
      <c r="W359" s="125">
        <f t="shared" si="151"/>
        <v>0</v>
      </c>
      <c r="X359" s="125">
        <f t="shared" si="152"/>
        <v>0</v>
      </c>
      <c r="Y359" s="258">
        <f t="shared" si="131"/>
        <v>0</v>
      </c>
      <c r="Z359" s="269">
        <f t="shared" si="153"/>
        <v>0</v>
      </c>
      <c r="AA359" s="125">
        <f t="shared" si="154"/>
        <v>0</v>
      </c>
      <c r="AB359" s="118">
        <f t="shared" si="145"/>
        <v>0</v>
      </c>
      <c r="AC359" s="109">
        <f t="shared" si="155"/>
        <v>0</v>
      </c>
      <c r="AD359" s="95">
        <f t="shared" si="146"/>
        <v>0</v>
      </c>
      <c r="AE359" s="172">
        <f t="shared" si="137"/>
        <v>0</v>
      </c>
      <c r="AS359" s="53"/>
      <c r="BT359" s="96"/>
      <c r="BU359" s="96"/>
      <c r="BV359" s="96"/>
      <c r="BW359" s="96"/>
    </row>
    <row r="360" spans="1:75" ht="15.6" customHeight="1" x14ac:dyDescent="0.3">
      <c r="A360" s="282">
        <v>349</v>
      </c>
      <c r="B360" s="119" t="str">
        <f t="shared" si="147"/>
        <v/>
      </c>
      <c r="C360" s="120"/>
      <c r="D360" s="82">
        <v>349</v>
      </c>
      <c r="E360" s="121">
        <f t="shared" si="148"/>
        <v>0</v>
      </c>
      <c r="F360" s="1"/>
      <c r="G360" s="4">
        <f t="shared" si="156"/>
        <v>695.42</v>
      </c>
      <c r="H360" s="102">
        <f t="shared" si="132"/>
        <v>0</v>
      </c>
      <c r="I360" s="162">
        <f t="shared" si="133"/>
        <v>349</v>
      </c>
      <c r="J360" s="124">
        <f t="shared" si="138"/>
        <v>0</v>
      </c>
      <c r="K360" s="125">
        <f t="shared" si="139"/>
        <v>0</v>
      </c>
      <c r="L360" s="125">
        <f t="shared" si="140"/>
        <v>0</v>
      </c>
      <c r="M360" s="125">
        <f t="shared" si="141"/>
        <v>0</v>
      </c>
      <c r="N360" s="269">
        <f t="shared" si="142"/>
        <v>0</v>
      </c>
      <c r="O360" s="125">
        <f t="shared" si="143"/>
        <v>0</v>
      </c>
      <c r="P360" s="118">
        <f t="shared" si="134"/>
        <v>0</v>
      </c>
      <c r="Q360" s="109">
        <f t="shared" si="135"/>
        <v>0</v>
      </c>
      <c r="R360" s="95">
        <f t="shared" si="144"/>
        <v>0</v>
      </c>
      <c r="S360" s="172">
        <f t="shared" si="136"/>
        <v>0</v>
      </c>
      <c r="T360" s="53"/>
      <c r="U360" s="162">
        <f t="shared" si="149"/>
        <v>349</v>
      </c>
      <c r="V360" s="124">
        <f t="shared" si="150"/>
        <v>0</v>
      </c>
      <c r="W360" s="125">
        <f t="shared" si="151"/>
        <v>0</v>
      </c>
      <c r="X360" s="125">
        <f t="shared" si="152"/>
        <v>0</v>
      </c>
      <c r="Y360" s="258">
        <f t="shared" si="131"/>
        <v>0</v>
      </c>
      <c r="Z360" s="269">
        <f t="shared" si="153"/>
        <v>0</v>
      </c>
      <c r="AA360" s="125">
        <f t="shared" si="154"/>
        <v>0</v>
      </c>
      <c r="AB360" s="118">
        <f t="shared" si="145"/>
        <v>0</v>
      </c>
      <c r="AC360" s="109">
        <f t="shared" si="155"/>
        <v>0</v>
      </c>
      <c r="AD360" s="95">
        <f t="shared" si="146"/>
        <v>0</v>
      </c>
      <c r="AE360" s="172">
        <f t="shared" si="137"/>
        <v>0</v>
      </c>
      <c r="AS360" s="53"/>
      <c r="BT360" s="96"/>
      <c r="BU360" s="96"/>
      <c r="BV360" s="96"/>
      <c r="BW360" s="96"/>
    </row>
    <row r="361" spans="1:75" ht="15.6" customHeight="1" x14ac:dyDescent="0.3">
      <c r="A361" s="282">
        <v>350</v>
      </c>
      <c r="B361" s="119" t="str">
        <f t="shared" si="147"/>
        <v/>
      </c>
      <c r="C361" s="120"/>
      <c r="D361" s="82">
        <v>350</v>
      </c>
      <c r="E361" s="121">
        <f t="shared" si="148"/>
        <v>0</v>
      </c>
      <c r="F361" s="1"/>
      <c r="G361" s="4">
        <f t="shared" si="156"/>
        <v>696.42</v>
      </c>
      <c r="H361" s="102">
        <f t="shared" si="132"/>
        <v>0</v>
      </c>
      <c r="I361" s="162">
        <f t="shared" si="133"/>
        <v>350</v>
      </c>
      <c r="J361" s="124">
        <f t="shared" si="138"/>
        <v>0</v>
      </c>
      <c r="K361" s="125">
        <f t="shared" si="139"/>
        <v>0</v>
      </c>
      <c r="L361" s="125">
        <f t="shared" si="140"/>
        <v>0</v>
      </c>
      <c r="M361" s="125">
        <f t="shared" si="141"/>
        <v>0</v>
      </c>
      <c r="N361" s="269">
        <f t="shared" si="142"/>
        <v>0</v>
      </c>
      <c r="O361" s="125">
        <f t="shared" si="143"/>
        <v>0</v>
      </c>
      <c r="P361" s="118">
        <f t="shared" si="134"/>
        <v>0</v>
      </c>
      <c r="Q361" s="109">
        <f t="shared" si="135"/>
        <v>0</v>
      </c>
      <c r="R361" s="95">
        <f t="shared" si="144"/>
        <v>0</v>
      </c>
      <c r="S361" s="172">
        <f t="shared" si="136"/>
        <v>0</v>
      </c>
      <c r="T361" s="53"/>
      <c r="U361" s="162">
        <f t="shared" si="149"/>
        <v>350</v>
      </c>
      <c r="V361" s="124">
        <f t="shared" si="150"/>
        <v>0</v>
      </c>
      <c r="W361" s="125">
        <f t="shared" si="151"/>
        <v>0</v>
      </c>
      <c r="X361" s="125">
        <f t="shared" si="152"/>
        <v>0</v>
      </c>
      <c r="Y361" s="258">
        <f t="shared" si="131"/>
        <v>0</v>
      </c>
      <c r="Z361" s="269">
        <f t="shared" si="153"/>
        <v>0</v>
      </c>
      <c r="AA361" s="125">
        <f t="shared" si="154"/>
        <v>0</v>
      </c>
      <c r="AB361" s="118">
        <f t="shared" si="145"/>
        <v>0</v>
      </c>
      <c r="AC361" s="109">
        <f t="shared" si="155"/>
        <v>0</v>
      </c>
      <c r="AD361" s="95">
        <f t="shared" si="146"/>
        <v>0</v>
      </c>
      <c r="AE361" s="172">
        <f t="shared" si="137"/>
        <v>0</v>
      </c>
      <c r="AS361" s="53"/>
      <c r="BT361" s="96"/>
      <c r="BU361" s="96"/>
      <c r="BV361" s="96"/>
      <c r="BW361" s="96"/>
    </row>
    <row r="362" spans="1:75" ht="15.6" customHeight="1" x14ac:dyDescent="0.3">
      <c r="A362" s="282">
        <v>351</v>
      </c>
      <c r="B362" s="119" t="str">
        <f t="shared" si="147"/>
        <v/>
      </c>
      <c r="C362" s="120"/>
      <c r="D362" s="82">
        <v>351</v>
      </c>
      <c r="E362" s="121">
        <f t="shared" si="148"/>
        <v>0</v>
      </c>
      <c r="F362" s="1"/>
      <c r="G362" s="4">
        <f t="shared" si="156"/>
        <v>697.42</v>
      </c>
      <c r="H362" s="102">
        <f t="shared" si="132"/>
        <v>0</v>
      </c>
      <c r="I362" s="162">
        <f t="shared" si="133"/>
        <v>351</v>
      </c>
      <c r="J362" s="124">
        <f t="shared" si="138"/>
        <v>0</v>
      </c>
      <c r="K362" s="125">
        <f t="shared" si="139"/>
        <v>0</v>
      </c>
      <c r="L362" s="125">
        <f t="shared" si="140"/>
        <v>0</v>
      </c>
      <c r="M362" s="125">
        <f t="shared" si="141"/>
        <v>0</v>
      </c>
      <c r="N362" s="269">
        <f t="shared" si="142"/>
        <v>0</v>
      </c>
      <c r="O362" s="125">
        <f t="shared" si="143"/>
        <v>0</v>
      </c>
      <c r="P362" s="118">
        <f t="shared" si="134"/>
        <v>0</v>
      </c>
      <c r="Q362" s="109">
        <f t="shared" si="135"/>
        <v>0</v>
      </c>
      <c r="R362" s="95">
        <f t="shared" si="144"/>
        <v>0</v>
      </c>
      <c r="S362" s="172">
        <f t="shared" si="136"/>
        <v>0</v>
      </c>
      <c r="T362" s="53"/>
      <c r="U362" s="162">
        <f t="shared" si="149"/>
        <v>351</v>
      </c>
      <c r="V362" s="124">
        <f t="shared" si="150"/>
        <v>0</v>
      </c>
      <c r="W362" s="125">
        <f t="shared" si="151"/>
        <v>0</v>
      </c>
      <c r="X362" s="125">
        <f t="shared" si="152"/>
        <v>0</v>
      </c>
      <c r="Y362" s="258">
        <f t="shared" si="131"/>
        <v>0</v>
      </c>
      <c r="Z362" s="269">
        <f t="shared" si="153"/>
        <v>0</v>
      </c>
      <c r="AA362" s="125">
        <f t="shared" si="154"/>
        <v>0</v>
      </c>
      <c r="AB362" s="118">
        <f t="shared" si="145"/>
        <v>0</v>
      </c>
      <c r="AC362" s="109">
        <f t="shared" si="155"/>
        <v>0</v>
      </c>
      <c r="AD362" s="95">
        <f t="shared" si="146"/>
        <v>0</v>
      </c>
      <c r="AE362" s="172">
        <f t="shared" si="137"/>
        <v>0</v>
      </c>
      <c r="AS362" s="53"/>
      <c r="BT362" s="96"/>
      <c r="BU362" s="96"/>
      <c r="BV362" s="96"/>
      <c r="BW362" s="96"/>
    </row>
    <row r="363" spans="1:75" ht="15.6" customHeight="1" x14ac:dyDescent="0.3">
      <c r="A363" s="282">
        <v>352</v>
      </c>
      <c r="B363" s="119" t="str">
        <f t="shared" si="147"/>
        <v/>
      </c>
      <c r="C363" s="120"/>
      <c r="D363" s="82">
        <v>352</v>
      </c>
      <c r="E363" s="121">
        <f t="shared" si="148"/>
        <v>0</v>
      </c>
      <c r="F363" s="1"/>
      <c r="G363" s="4">
        <f t="shared" si="156"/>
        <v>698.42</v>
      </c>
      <c r="H363" s="102">
        <f t="shared" si="132"/>
        <v>0</v>
      </c>
      <c r="I363" s="162">
        <f t="shared" si="133"/>
        <v>352</v>
      </c>
      <c r="J363" s="124">
        <f t="shared" si="138"/>
        <v>0</v>
      </c>
      <c r="K363" s="125">
        <f t="shared" si="139"/>
        <v>0</v>
      </c>
      <c r="L363" s="125">
        <f t="shared" si="140"/>
        <v>0</v>
      </c>
      <c r="M363" s="125">
        <f t="shared" si="141"/>
        <v>0</v>
      </c>
      <c r="N363" s="269">
        <f t="shared" si="142"/>
        <v>0</v>
      </c>
      <c r="O363" s="125">
        <f t="shared" si="143"/>
        <v>0</v>
      </c>
      <c r="P363" s="118">
        <f t="shared" si="134"/>
        <v>0</v>
      </c>
      <c r="Q363" s="109">
        <f t="shared" si="135"/>
        <v>0</v>
      </c>
      <c r="R363" s="95">
        <f t="shared" si="144"/>
        <v>0</v>
      </c>
      <c r="S363" s="172">
        <f t="shared" si="136"/>
        <v>0</v>
      </c>
      <c r="T363" s="53"/>
      <c r="U363" s="162">
        <f t="shared" si="149"/>
        <v>352</v>
      </c>
      <c r="V363" s="124">
        <f t="shared" si="150"/>
        <v>0</v>
      </c>
      <c r="W363" s="125">
        <f t="shared" si="151"/>
        <v>0</v>
      </c>
      <c r="X363" s="125">
        <f t="shared" si="152"/>
        <v>0</v>
      </c>
      <c r="Y363" s="258">
        <f t="shared" si="131"/>
        <v>0</v>
      </c>
      <c r="Z363" s="269">
        <f t="shared" si="153"/>
        <v>0</v>
      </c>
      <c r="AA363" s="125">
        <f t="shared" si="154"/>
        <v>0</v>
      </c>
      <c r="AB363" s="118">
        <f t="shared" si="145"/>
        <v>0</v>
      </c>
      <c r="AC363" s="109">
        <f t="shared" si="155"/>
        <v>0</v>
      </c>
      <c r="AD363" s="95">
        <f t="shared" si="146"/>
        <v>0</v>
      </c>
      <c r="AE363" s="172">
        <f t="shared" si="137"/>
        <v>0</v>
      </c>
      <c r="AS363" s="53"/>
      <c r="BT363" s="96"/>
      <c r="BU363" s="96"/>
      <c r="BV363" s="96"/>
      <c r="BW363" s="96"/>
    </row>
    <row r="364" spans="1:75" ht="15.6" customHeight="1" x14ac:dyDescent="0.3">
      <c r="A364" s="282">
        <v>353</v>
      </c>
      <c r="B364" s="119" t="str">
        <f t="shared" si="147"/>
        <v/>
      </c>
      <c r="C364" s="120"/>
      <c r="D364" s="82">
        <v>353</v>
      </c>
      <c r="E364" s="121">
        <f t="shared" si="148"/>
        <v>0</v>
      </c>
      <c r="F364" s="1"/>
      <c r="G364" s="4">
        <f t="shared" si="156"/>
        <v>699.42</v>
      </c>
      <c r="H364" s="102">
        <f t="shared" si="132"/>
        <v>0</v>
      </c>
      <c r="I364" s="162">
        <f t="shared" si="133"/>
        <v>353</v>
      </c>
      <c r="J364" s="124">
        <f t="shared" si="138"/>
        <v>0</v>
      </c>
      <c r="K364" s="125">
        <f t="shared" si="139"/>
        <v>0</v>
      </c>
      <c r="L364" s="125">
        <f t="shared" si="140"/>
        <v>0</v>
      </c>
      <c r="M364" s="125">
        <f t="shared" si="141"/>
        <v>0</v>
      </c>
      <c r="N364" s="269">
        <f t="shared" si="142"/>
        <v>0</v>
      </c>
      <c r="O364" s="125">
        <f t="shared" si="143"/>
        <v>0</v>
      </c>
      <c r="P364" s="118">
        <f t="shared" si="134"/>
        <v>0</v>
      </c>
      <c r="Q364" s="109">
        <f t="shared" si="135"/>
        <v>0</v>
      </c>
      <c r="R364" s="95">
        <f t="shared" si="144"/>
        <v>0</v>
      </c>
      <c r="S364" s="172">
        <f t="shared" si="136"/>
        <v>0</v>
      </c>
      <c r="T364" s="53"/>
      <c r="U364" s="162">
        <f t="shared" si="149"/>
        <v>353</v>
      </c>
      <c r="V364" s="124">
        <f t="shared" si="150"/>
        <v>0</v>
      </c>
      <c r="W364" s="125">
        <f t="shared" si="151"/>
        <v>0</v>
      </c>
      <c r="X364" s="125">
        <f t="shared" si="152"/>
        <v>0</v>
      </c>
      <c r="Y364" s="258">
        <f t="shared" si="131"/>
        <v>0</v>
      </c>
      <c r="Z364" s="269">
        <f t="shared" si="153"/>
        <v>0</v>
      </c>
      <c r="AA364" s="125">
        <f t="shared" si="154"/>
        <v>0</v>
      </c>
      <c r="AB364" s="118">
        <f t="shared" si="145"/>
        <v>0</v>
      </c>
      <c r="AC364" s="109">
        <f t="shared" si="155"/>
        <v>0</v>
      </c>
      <c r="AD364" s="95">
        <f t="shared" si="146"/>
        <v>0</v>
      </c>
      <c r="AE364" s="172">
        <f t="shared" si="137"/>
        <v>0</v>
      </c>
      <c r="AS364" s="53"/>
      <c r="BT364" s="96"/>
      <c r="BU364" s="96"/>
      <c r="BV364" s="96"/>
      <c r="BW364" s="96"/>
    </row>
    <row r="365" spans="1:75" ht="15.6" customHeight="1" x14ac:dyDescent="0.3">
      <c r="A365" s="282">
        <v>354</v>
      </c>
      <c r="B365" s="119" t="str">
        <f t="shared" si="147"/>
        <v/>
      </c>
      <c r="C365" s="120"/>
      <c r="D365" s="82">
        <v>354</v>
      </c>
      <c r="E365" s="121">
        <f t="shared" si="148"/>
        <v>0</v>
      </c>
      <c r="F365" s="1"/>
      <c r="G365" s="4">
        <f t="shared" si="156"/>
        <v>700.42</v>
      </c>
      <c r="H365" s="102">
        <f t="shared" si="132"/>
        <v>0</v>
      </c>
      <c r="I365" s="162">
        <f t="shared" si="133"/>
        <v>354</v>
      </c>
      <c r="J365" s="124">
        <f t="shared" si="138"/>
        <v>0</v>
      </c>
      <c r="K365" s="125">
        <f t="shared" si="139"/>
        <v>0</v>
      </c>
      <c r="L365" s="125">
        <f t="shared" si="140"/>
        <v>0</v>
      </c>
      <c r="M365" s="125">
        <f t="shared" si="141"/>
        <v>0</v>
      </c>
      <c r="N365" s="269">
        <f t="shared" si="142"/>
        <v>0</v>
      </c>
      <c r="O365" s="125">
        <f t="shared" si="143"/>
        <v>0</v>
      </c>
      <c r="P365" s="118">
        <f t="shared" si="134"/>
        <v>0</v>
      </c>
      <c r="Q365" s="109">
        <f t="shared" si="135"/>
        <v>0</v>
      </c>
      <c r="R365" s="95">
        <f t="shared" si="144"/>
        <v>0</v>
      </c>
      <c r="S365" s="172">
        <f t="shared" si="136"/>
        <v>0</v>
      </c>
      <c r="T365" s="53"/>
      <c r="U365" s="162">
        <f t="shared" si="149"/>
        <v>354</v>
      </c>
      <c r="V365" s="124">
        <f t="shared" si="150"/>
        <v>0</v>
      </c>
      <c r="W365" s="125">
        <f t="shared" si="151"/>
        <v>0</v>
      </c>
      <c r="X365" s="125">
        <f t="shared" si="152"/>
        <v>0</v>
      </c>
      <c r="Y365" s="258">
        <f t="shared" si="131"/>
        <v>0</v>
      </c>
      <c r="Z365" s="269">
        <f t="shared" si="153"/>
        <v>0</v>
      </c>
      <c r="AA365" s="125">
        <f t="shared" si="154"/>
        <v>0</v>
      </c>
      <c r="AB365" s="118">
        <f t="shared" si="145"/>
        <v>0</v>
      </c>
      <c r="AC365" s="109">
        <f t="shared" si="155"/>
        <v>0</v>
      </c>
      <c r="AD365" s="95">
        <f t="shared" si="146"/>
        <v>0</v>
      </c>
      <c r="AE365" s="172">
        <f t="shared" si="137"/>
        <v>0</v>
      </c>
      <c r="AS365" s="53"/>
      <c r="BT365" s="96"/>
      <c r="BU365" s="96"/>
      <c r="BV365" s="96"/>
      <c r="BW365" s="96"/>
    </row>
    <row r="366" spans="1:75" ht="15.6" customHeight="1" x14ac:dyDescent="0.3">
      <c r="A366" s="282">
        <v>355</v>
      </c>
      <c r="B366" s="119" t="str">
        <f t="shared" si="147"/>
        <v/>
      </c>
      <c r="C366" s="120"/>
      <c r="D366" s="82">
        <v>355</v>
      </c>
      <c r="E366" s="121">
        <f t="shared" si="148"/>
        <v>0</v>
      </c>
      <c r="F366" s="1"/>
      <c r="G366" s="4">
        <f t="shared" si="156"/>
        <v>701.42</v>
      </c>
      <c r="H366" s="102">
        <f t="shared" si="132"/>
        <v>0</v>
      </c>
      <c r="I366" s="162">
        <f t="shared" si="133"/>
        <v>355</v>
      </c>
      <c r="J366" s="124">
        <f t="shared" si="138"/>
        <v>0</v>
      </c>
      <c r="K366" s="125">
        <f t="shared" si="139"/>
        <v>0</v>
      </c>
      <c r="L366" s="125">
        <f t="shared" si="140"/>
        <v>0</v>
      </c>
      <c r="M366" s="125">
        <f t="shared" si="141"/>
        <v>0</v>
      </c>
      <c r="N366" s="269">
        <f t="shared" si="142"/>
        <v>0</v>
      </c>
      <c r="O366" s="125">
        <f t="shared" si="143"/>
        <v>0</v>
      </c>
      <c r="P366" s="118">
        <f t="shared" si="134"/>
        <v>0</v>
      </c>
      <c r="Q366" s="109">
        <f t="shared" si="135"/>
        <v>0</v>
      </c>
      <c r="R366" s="95">
        <f t="shared" si="144"/>
        <v>0</v>
      </c>
      <c r="S366" s="172">
        <f t="shared" si="136"/>
        <v>0</v>
      </c>
      <c r="T366" s="53"/>
      <c r="U366" s="162">
        <f t="shared" si="149"/>
        <v>355</v>
      </c>
      <c r="V366" s="124">
        <f t="shared" si="150"/>
        <v>0</v>
      </c>
      <c r="W366" s="125">
        <f t="shared" si="151"/>
        <v>0</v>
      </c>
      <c r="X366" s="125">
        <f t="shared" si="152"/>
        <v>0</v>
      </c>
      <c r="Y366" s="258">
        <f t="shared" si="131"/>
        <v>0</v>
      </c>
      <c r="Z366" s="269">
        <f t="shared" si="153"/>
        <v>0</v>
      </c>
      <c r="AA366" s="125">
        <f t="shared" si="154"/>
        <v>0</v>
      </c>
      <c r="AB366" s="118">
        <f t="shared" si="145"/>
        <v>0</v>
      </c>
      <c r="AC366" s="109">
        <f t="shared" si="155"/>
        <v>0</v>
      </c>
      <c r="AD366" s="95">
        <f t="shared" si="146"/>
        <v>0</v>
      </c>
      <c r="AE366" s="172">
        <f t="shared" si="137"/>
        <v>0</v>
      </c>
      <c r="AS366" s="53"/>
      <c r="BT366" s="96"/>
      <c r="BU366" s="96"/>
      <c r="BV366" s="96"/>
      <c r="BW366" s="96"/>
    </row>
    <row r="367" spans="1:75" ht="15.6" customHeight="1" x14ac:dyDescent="0.3">
      <c r="A367" s="282">
        <v>356</v>
      </c>
      <c r="B367" s="119" t="str">
        <f t="shared" si="147"/>
        <v/>
      </c>
      <c r="C367" s="120"/>
      <c r="D367" s="82">
        <v>356</v>
      </c>
      <c r="E367" s="121">
        <f t="shared" si="148"/>
        <v>0</v>
      </c>
      <c r="F367" s="1"/>
      <c r="G367" s="4">
        <f t="shared" si="156"/>
        <v>702.42</v>
      </c>
      <c r="H367" s="102">
        <f t="shared" si="132"/>
        <v>0</v>
      </c>
      <c r="I367" s="162">
        <f t="shared" si="133"/>
        <v>356</v>
      </c>
      <c r="J367" s="124">
        <f t="shared" si="138"/>
        <v>0</v>
      </c>
      <c r="K367" s="125">
        <f t="shared" si="139"/>
        <v>0</v>
      </c>
      <c r="L367" s="125">
        <f t="shared" si="140"/>
        <v>0</v>
      </c>
      <c r="M367" s="125">
        <f t="shared" si="141"/>
        <v>0</v>
      </c>
      <c r="N367" s="269">
        <f t="shared" si="142"/>
        <v>0</v>
      </c>
      <c r="O367" s="125">
        <f t="shared" si="143"/>
        <v>0</v>
      </c>
      <c r="P367" s="118">
        <f t="shared" si="134"/>
        <v>0</v>
      </c>
      <c r="Q367" s="109">
        <f t="shared" si="135"/>
        <v>0</v>
      </c>
      <c r="R367" s="95">
        <f t="shared" si="144"/>
        <v>0</v>
      </c>
      <c r="S367" s="172">
        <f t="shared" si="136"/>
        <v>0</v>
      </c>
      <c r="T367" s="53"/>
      <c r="U367" s="162">
        <f t="shared" si="149"/>
        <v>356</v>
      </c>
      <c r="V367" s="124">
        <f t="shared" si="150"/>
        <v>0</v>
      </c>
      <c r="W367" s="125">
        <f t="shared" si="151"/>
        <v>0</v>
      </c>
      <c r="X367" s="125">
        <f t="shared" si="152"/>
        <v>0</v>
      </c>
      <c r="Y367" s="258">
        <f t="shared" si="131"/>
        <v>0</v>
      </c>
      <c r="Z367" s="269">
        <f t="shared" si="153"/>
        <v>0</v>
      </c>
      <c r="AA367" s="125">
        <f t="shared" si="154"/>
        <v>0</v>
      </c>
      <c r="AB367" s="118">
        <f t="shared" si="145"/>
        <v>0</v>
      </c>
      <c r="AC367" s="109">
        <f t="shared" si="155"/>
        <v>0</v>
      </c>
      <c r="AD367" s="95">
        <f t="shared" si="146"/>
        <v>0</v>
      </c>
      <c r="AE367" s="172">
        <f t="shared" si="137"/>
        <v>0</v>
      </c>
      <c r="AS367" s="53"/>
      <c r="BT367" s="96"/>
      <c r="BU367" s="96"/>
      <c r="BV367" s="96"/>
      <c r="BW367" s="96"/>
    </row>
    <row r="368" spans="1:75" ht="15.6" customHeight="1" x14ac:dyDescent="0.3">
      <c r="A368" s="282">
        <v>357</v>
      </c>
      <c r="B368" s="119" t="str">
        <f t="shared" si="147"/>
        <v/>
      </c>
      <c r="C368" s="120"/>
      <c r="D368" s="82">
        <v>357</v>
      </c>
      <c r="E368" s="121">
        <f t="shared" si="148"/>
        <v>0</v>
      </c>
      <c r="F368" s="1"/>
      <c r="G368" s="4">
        <f t="shared" si="156"/>
        <v>703.42</v>
      </c>
      <c r="H368" s="102">
        <f t="shared" si="132"/>
        <v>0</v>
      </c>
      <c r="I368" s="162">
        <f t="shared" si="133"/>
        <v>357</v>
      </c>
      <c r="J368" s="124">
        <f t="shared" si="138"/>
        <v>0</v>
      </c>
      <c r="K368" s="125">
        <f t="shared" si="139"/>
        <v>0</v>
      </c>
      <c r="L368" s="125">
        <f t="shared" si="140"/>
        <v>0</v>
      </c>
      <c r="M368" s="125">
        <f t="shared" si="141"/>
        <v>0</v>
      </c>
      <c r="N368" s="269">
        <f t="shared" si="142"/>
        <v>0</v>
      </c>
      <c r="O368" s="125">
        <f t="shared" si="143"/>
        <v>0</v>
      </c>
      <c r="P368" s="118">
        <f>IF($C$10&lt;&gt;0,J368,IF(Y738&gt;$D$4,0,(J368+W738+X738)))</f>
        <v>0</v>
      </c>
      <c r="Q368" s="109">
        <f t="shared" si="135"/>
        <v>0</v>
      </c>
      <c r="R368" s="95">
        <f t="shared" si="144"/>
        <v>0</v>
      </c>
      <c r="S368" s="172">
        <f t="shared" si="136"/>
        <v>0</v>
      </c>
      <c r="T368" s="53"/>
      <c r="U368" s="162">
        <f t="shared" si="149"/>
        <v>357</v>
      </c>
      <c r="V368" s="124">
        <f t="shared" si="150"/>
        <v>0</v>
      </c>
      <c r="W368" s="125">
        <f t="shared" si="151"/>
        <v>0</v>
      </c>
      <c r="X368" s="125">
        <f t="shared" si="152"/>
        <v>0</v>
      </c>
      <c r="Y368" s="258">
        <f t="shared" si="131"/>
        <v>0</v>
      </c>
      <c r="Z368" s="269">
        <f t="shared" si="153"/>
        <v>0</v>
      </c>
      <c r="AA368" s="125">
        <f t="shared" si="154"/>
        <v>0</v>
      </c>
      <c r="AB368" s="118">
        <f t="shared" si="145"/>
        <v>0</v>
      </c>
      <c r="AC368" s="109">
        <f t="shared" si="155"/>
        <v>0</v>
      </c>
      <c r="AD368" s="95">
        <f t="shared" si="146"/>
        <v>0</v>
      </c>
      <c r="AE368" s="172">
        <f t="shared" si="137"/>
        <v>0</v>
      </c>
      <c r="AS368" s="53"/>
      <c r="BT368" s="96"/>
      <c r="BU368" s="96"/>
      <c r="BV368" s="96"/>
      <c r="BW368" s="96"/>
    </row>
    <row r="369" spans="1:75" ht="15.6" customHeight="1" x14ac:dyDescent="0.3">
      <c r="A369" s="282">
        <v>358</v>
      </c>
      <c r="B369" s="119" t="str">
        <f t="shared" si="147"/>
        <v/>
      </c>
      <c r="C369" s="120"/>
      <c r="D369" s="82">
        <v>358</v>
      </c>
      <c r="E369" s="121">
        <f t="shared" si="148"/>
        <v>0</v>
      </c>
      <c r="F369" s="1"/>
      <c r="G369" s="4">
        <f t="shared" si="156"/>
        <v>704.42</v>
      </c>
      <c r="H369" s="102">
        <f t="shared" si="132"/>
        <v>0</v>
      </c>
      <c r="I369" s="162">
        <f t="shared" si="133"/>
        <v>358</v>
      </c>
      <c r="J369" s="124">
        <f t="shared" si="138"/>
        <v>0</v>
      </c>
      <c r="K369" s="125">
        <f t="shared" si="139"/>
        <v>0</v>
      </c>
      <c r="L369" s="125">
        <f t="shared" si="140"/>
        <v>0</v>
      </c>
      <c r="M369" s="125">
        <f t="shared" si="141"/>
        <v>0</v>
      </c>
      <c r="N369" s="269">
        <f t="shared" si="142"/>
        <v>0</v>
      </c>
      <c r="O369" s="125">
        <f t="shared" si="143"/>
        <v>0</v>
      </c>
      <c r="P369" s="118">
        <f t="shared" si="134"/>
        <v>0</v>
      </c>
      <c r="Q369" s="109">
        <f t="shared" si="135"/>
        <v>0</v>
      </c>
      <c r="R369" s="95">
        <f t="shared" si="144"/>
        <v>0</v>
      </c>
      <c r="S369" s="172">
        <f t="shared" si="136"/>
        <v>0</v>
      </c>
      <c r="T369" s="53"/>
      <c r="U369" s="162">
        <f t="shared" si="149"/>
        <v>358</v>
      </c>
      <c r="V369" s="124">
        <f t="shared" si="150"/>
        <v>0</v>
      </c>
      <c r="W369" s="125">
        <f t="shared" si="151"/>
        <v>0</v>
      </c>
      <c r="X369" s="125">
        <f t="shared" si="152"/>
        <v>0</v>
      </c>
      <c r="Y369" s="258">
        <f t="shared" si="131"/>
        <v>0</v>
      </c>
      <c r="Z369" s="269">
        <f t="shared" si="153"/>
        <v>0</v>
      </c>
      <c r="AA369" s="125">
        <f t="shared" si="154"/>
        <v>0</v>
      </c>
      <c r="AB369" s="118">
        <f t="shared" si="145"/>
        <v>0</v>
      </c>
      <c r="AC369" s="109">
        <f t="shared" si="155"/>
        <v>0</v>
      </c>
      <c r="AD369" s="95">
        <f t="shared" si="146"/>
        <v>0</v>
      </c>
      <c r="AE369" s="172">
        <f t="shared" si="137"/>
        <v>0</v>
      </c>
      <c r="AS369" s="53"/>
      <c r="BT369" s="96"/>
      <c r="BU369" s="96"/>
      <c r="BV369" s="96"/>
      <c r="BW369" s="96"/>
    </row>
    <row r="370" spans="1:75" ht="15.6" customHeight="1" x14ac:dyDescent="0.3">
      <c r="A370" s="282">
        <v>359</v>
      </c>
      <c r="B370" s="119" t="str">
        <f t="shared" si="147"/>
        <v/>
      </c>
      <c r="C370" s="120"/>
      <c r="D370" s="82">
        <v>359</v>
      </c>
      <c r="E370" s="121">
        <f t="shared" si="148"/>
        <v>0</v>
      </c>
      <c r="F370" s="1"/>
      <c r="G370" s="4">
        <f t="shared" si="156"/>
        <v>705.42</v>
      </c>
      <c r="H370" s="102">
        <f t="shared" si="132"/>
        <v>0</v>
      </c>
      <c r="I370" s="162">
        <f t="shared" si="133"/>
        <v>359</v>
      </c>
      <c r="J370" s="124">
        <f t="shared" si="138"/>
        <v>0</v>
      </c>
      <c r="K370" s="125">
        <f t="shared" si="139"/>
        <v>0</v>
      </c>
      <c r="L370" s="125">
        <f t="shared" si="140"/>
        <v>0</v>
      </c>
      <c r="M370" s="125">
        <f t="shared" si="141"/>
        <v>0</v>
      </c>
      <c r="N370" s="269">
        <f t="shared" si="142"/>
        <v>0</v>
      </c>
      <c r="O370" s="125">
        <f t="shared" si="143"/>
        <v>0</v>
      </c>
      <c r="P370" s="118">
        <f t="shared" si="134"/>
        <v>0</v>
      </c>
      <c r="Q370" s="109">
        <f t="shared" si="135"/>
        <v>0</v>
      </c>
      <c r="R370" s="95">
        <f t="shared" si="144"/>
        <v>0</v>
      </c>
      <c r="S370" s="172">
        <f t="shared" si="136"/>
        <v>0</v>
      </c>
      <c r="T370" s="53"/>
      <c r="U370" s="162">
        <f t="shared" si="149"/>
        <v>359</v>
      </c>
      <c r="V370" s="124">
        <f t="shared" si="150"/>
        <v>0</v>
      </c>
      <c r="W370" s="125">
        <f t="shared" si="151"/>
        <v>0</v>
      </c>
      <c r="X370" s="125">
        <f t="shared" si="152"/>
        <v>0</v>
      </c>
      <c r="Y370" s="258">
        <f t="shared" si="131"/>
        <v>0</v>
      </c>
      <c r="Z370" s="269">
        <f t="shared" si="153"/>
        <v>0</v>
      </c>
      <c r="AA370" s="125">
        <f t="shared" si="154"/>
        <v>0</v>
      </c>
      <c r="AB370" s="118">
        <f t="shared" si="145"/>
        <v>0</v>
      </c>
      <c r="AC370" s="109">
        <f t="shared" si="155"/>
        <v>0</v>
      </c>
      <c r="AD370" s="95">
        <f t="shared" si="146"/>
        <v>0</v>
      </c>
      <c r="AE370" s="172">
        <f t="shared" si="137"/>
        <v>0</v>
      </c>
      <c r="AS370" s="53"/>
      <c r="BT370" s="96"/>
      <c r="BU370" s="96"/>
      <c r="BV370" s="96"/>
      <c r="BW370" s="96"/>
    </row>
    <row r="371" spans="1:75" ht="15.6" customHeight="1" thickBot="1" x14ac:dyDescent="0.35">
      <c r="A371" s="282">
        <v>360</v>
      </c>
      <c r="B371" s="127" t="str">
        <f t="shared" si="147"/>
        <v/>
      </c>
      <c r="C371" s="128"/>
      <c r="D371" s="129">
        <v>360</v>
      </c>
      <c r="E371" s="130">
        <f t="shared" si="148"/>
        <v>0</v>
      </c>
      <c r="F371" s="5"/>
      <c r="G371" s="242">
        <f t="shared" si="156"/>
        <v>706.42</v>
      </c>
      <c r="H371" s="131">
        <f t="shared" si="132"/>
        <v>0</v>
      </c>
      <c r="I371" s="164">
        <f t="shared" si="133"/>
        <v>360</v>
      </c>
      <c r="J371" s="124">
        <f t="shared" si="138"/>
        <v>0</v>
      </c>
      <c r="K371" s="125">
        <f t="shared" si="139"/>
        <v>0</v>
      </c>
      <c r="L371" s="125">
        <f t="shared" si="140"/>
        <v>0</v>
      </c>
      <c r="M371" s="125">
        <f t="shared" si="141"/>
        <v>0</v>
      </c>
      <c r="N371" s="269">
        <f t="shared" si="142"/>
        <v>0</v>
      </c>
      <c r="O371" s="125">
        <f t="shared" si="143"/>
        <v>0</v>
      </c>
      <c r="P371" s="118">
        <f t="shared" si="134"/>
        <v>0</v>
      </c>
      <c r="Q371" s="109">
        <f t="shared" si="135"/>
        <v>0</v>
      </c>
      <c r="R371" s="95">
        <f>Q371</f>
        <v>0</v>
      </c>
      <c r="S371" s="246">
        <f t="shared" si="136"/>
        <v>0</v>
      </c>
      <c r="T371" s="53"/>
      <c r="U371" s="162">
        <f t="shared" si="149"/>
        <v>360</v>
      </c>
      <c r="V371" s="124">
        <f t="shared" si="150"/>
        <v>0</v>
      </c>
      <c r="W371" s="125">
        <f t="shared" si="151"/>
        <v>0</v>
      </c>
      <c r="X371" s="125">
        <f t="shared" si="152"/>
        <v>0</v>
      </c>
      <c r="Y371" s="258">
        <f t="shared" si="131"/>
        <v>0</v>
      </c>
      <c r="Z371" s="269">
        <f t="shared" si="153"/>
        <v>0</v>
      </c>
      <c r="AA371" s="125">
        <f t="shared" si="154"/>
        <v>0</v>
      </c>
      <c r="AB371" s="118">
        <f t="shared" si="145"/>
        <v>0</v>
      </c>
      <c r="AC371" s="109">
        <f t="shared" si="155"/>
        <v>0</v>
      </c>
      <c r="AD371" s="95">
        <f>AC371</f>
        <v>0</v>
      </c>
      <c r="AE371" s="246">
        <f t="shared" si="137"/>
        <v>0</v>
      </c>
      <c r="AS371" s="53"/>
      <c r="BT371" s="96"/>
      <c r="BU371" s="96"/>
      <c r="BV371" s="96"/>
      <c r="BW371" s="96"/>
    </row>
    <row r="372" spans="1:75" ht="15.6" customHeight="1" thickTop="1" thickBot="1" x14ac:dyDescent="0.35">
      <c r="E372" s="96"/>
      <c r="F372" s="96"/>
      <c r="G372" s="96"/>
      <c r="H372" s="96"/>
      <c r="I372" s="67"/>
      <c r="J372" s="149">
        <f>SUM(J12:J371)</f>
        <v>249044.00999999911</v>
      </c>
      <c r="K372" s="150">
        <f>SUM(K12:K371)</f>
        <v>9000</v>
      </c>
      <c r="L372" s="150">
        <f>SUM(L12:L371)</f>
        <v>240044.00999999917</v>
      </c>
      <c r="M372" s="150">
        <f>SUM(M12:M371)</f>
        <v>40044.010000000038</v>
      </c>
      <c r="N372" s="270">
        <f>SUM(N12:N371)</f>
        <v>200000.00000000003</v>
      </c>
      <c r="O372" s="271"/>
      <c r="P372" s="263">
        <f>SUM(P12:P371)</f>
        <v>258404.00999999908</v>
      </c>
      <c r="Q372" s="261" t="s">
        <v>109</v>
      </c>
      <c r="R372" s="62"/>
      <c r="S372" s="260">
        <f>XIRR(S11:S371,AY381:AY741,$F$4)</f>
        <v>4.4095930457115184E-2</v>
      </c>
      <c r="T372" s="140"/>
      <c r="U372" s="67"/>
      <c r="V372" s="149">
        <f>SUM(V12:V371)</f>
        <v>248695.64999999912</v>
      </c>
      <c r="W372" s="150">
        <f>SUM(W12:W371)</f>
        <v>9000</v>
      </c>
      <c r="X372" s="150">
        <f>SUM(X12:X371)</f>
        <v>239695.64999999918</v>
      </c>
      <c r="Y372" s="150">
        <f>SUM(Y12:Y371)</f>
        <v>39695.650000000031</v>
      </c>
      <c r="Z372" s="270">
        <f>SUM(Z12:Z371)</f>
        <v>200000.00000000003</v>
      </c>
      <c r="AA372" s="271"/>
      <c r="AB372" s="265">
        <f>SUM(AB12:AB371)</f>
        <v>258055.64999999906</v>
      </c>
      <c r="AC372" s="261" t="s">
        <v>109</v>
      </c>
      <c r="AD372" s="62"/>
      <c r="AE372" s="248">
        <f>XIRR(AE11:AE371,BA381:BA741,$F$4)</f>
        <v>4.4291058182716378E-2</v>
      </c>
      <c r="AS372" s="140"/>
      <c r="BT372" s="96"/>
      <c r="BU372" s="96"/>
      <c r="BV372" s="96"/>
      <c r="BW372" s="96"/>
    </row>
    <row r="373" spans="1:75" ht="15.6" customHeight="1" thickTop="1" thickBot="1" x14ac:dyDescent="0.35">
      <c r="B373" s="280" t="s">
        <v>30</v>
      </c>
      <c r="C373" s="280" t="s">
        <v>31</v>
      </c>
      <c r="D373" s="281" t="s">
        <v>37</v>
      </c>
      <c r="E373" s="282"/>
      <c r="F373" s="282" t="s">
        <v>51</v>
      </c>
      <c r="G373" s="282"/>
      <c r="H373" s="282"/>
      <c r="I373" s="163"/>
      <c r="J373" s="155">
        <f>L372+K372</f>
        <v>249044.00999999917</v>
      </c>
      <c r="K373" s="156"/>
      <c r="L373" s="156">
        <f>N372+M372</f>
        <v>240044.01000000007</v>
      </c>
      <c r="M373" s="156"/>
      <c r="N373" s="272"/>
      <c r="O373" s="273"/>
      <c r="P373" s="264">
        <f>W742+X742+J372</f>
        <v>258404.00999999911</v>
      </c>
      <c r="Q373" s="262" t="str">
        <f>IF($B$4="Mensuelles","Échéances + ADI","Ech + ADI + Ass incendie + Frais compte")</f>
        <v>Échéances + ADI</v>
      </c>
      <c r="R373" s="133"/>
      <c r="S373" s="247"/>
      <c r="U373" s="163"/>
      <c r="V373" s="155">
        <f>X372+W372</f>
        <v>248695.64999999918</v>
      </c>
      <c r="W373" s="156"/>
      <c r="X373" s="156">
        <f>Z372+Y372</f>
        <v>239695.65000000005</v>
      </c>
      <c r="Y373" s="156"/>
      <c r="Z373" s="274"/>
      <c r="AA373" s="273"/>
      <c r="AB373" s="266">
        <f>V372+W742+X742</f>
        <v>258055.64999999912</v>
      </c>
      <c r="AC373" s="262" t="str">
        <f>IF($B$4="Mensuelles","Échéances + ADI","Ech + ADI + Ass incendie + Frais compte")</f>
        <v>Échéances + ADI</v>
      </c>
      <c r="AD373" s="133"/>
      <c r="AE373" s="173"/>
    </row>
    <row r="374" spans="1:75" ht="15.6" customHeight="1" thickTop="1" x14ac:dyDescent="0.3">
      <c r="B374" s="283" t="s">
        <v>29</v>
      </c>
      <c r="C374" s="280" t="s">
        <v>32</v>
      </c>
      <c r="D374" s="281" t="s">
        <v>38</v>
      </c>
      <c r="E374" s="282">
        <f>MAX(E12:E371)</f>
        <v>48141</v>
      </c>
      <c r="F374" s="282" t="s">
        <v>49</v>
      </c>
      <c r="G374" s="282"/>
      <c r="H374" s="282">
        <f>AE745</f>
        <v>-0.39</v>
      </c>
      <c r="I374" s="22"/>
      <c r="BL374" s="151"/>
      <c r="BM374" s="151"/>
      <c r="BN374" s="151"/>
      <c r="BO374" s="151"/>
      <c r="BP374" s="151"/>
      <c r="BQ374" s="151"/>
      <c r="BR374" s="151"/>
      <c r="BS374" s="96"/>
    </row>
    <row r="375" spans="1:75" ht="15.6" hidden="1" customHeight="1" thickBot="1" x14ac:dyDescent="0.35">
      <c r="B375" s="282"/>
      <c r="C375" s="282"/>
      <c r="D375" s="282"/>
      <c r="E375" s="282"/>
      <c r="F375" s="282" t="s">
        <v>50</v>
      </c>
      <c r="G375" s="282"/>
      <c r="H375" s="282"/>
      <c r="I375" s="2"/>
      <c r="J375" s="30"/>
      <c r="K375" s="30"/>
      <c r="L375" s="30"/>
      <c r="M375" s="30"/>
      <c r="O375" s="284">
        <f>VLOOKUP($D$4,I12:O371,7)</f>
        <v>0</v>
      </c>
      <c r="BL375" s="151"/>
      <c r="BM375" s="151"/>
      <c r="BN375" s="151"/>
      <c r="BO375" s="151"/>
      <c r="BP375" s="151"/>
      <c r="BQ375" s="151"/>
      <c r="BR375" s="151"/>
      <c r="BS375" s="96"/>
    </row>
    <row r="376" spans="1:75" ht="22.2" hidden="1" thickTop="1" thickBot="1" x14ac:dyDescent="0.35">
      <c r="E376" s="53"/>
      <c r="AF376" s="383" t="s">
        <v>94</v>
      </c>
      <c r="AG376" s="384"/>
      <c r="AH376" s="385"/>
      <c r="AI376" s="385"/>
      <c r="AJ376" s="385"/>
      <c r="AK376" s="385"/>
      <c r="AL376" s="385"/>
      <c r="AM376" s="385"/>
      <c r="AN376" s="385"/>
      <c r="AO376" s="385"/>
      <c r="AP376" s="385"/>
      <c r="AQ376" s="385"/>
      <c r="AR376" s="385"/>
      <c r="AS376" s="385"/>
      <c r="AT376" s="385"/>
      <c r="AU376" s="385"/>
      <c r="AV376" s="385"/>
      <c r="AW376" s="385"/>
      <c r="AX376" s="385"/>
      <c r="AY376" s="385"/>
      <c r="AZ376" s="322"/>
      <c r="BA376" s="323"/>
      <c r="BL376" s="151"/>
      <c r="BM376" s="151"/>
      <c r="BN376" s="151"/>
      <c r="BO376" s="151"/>
      <c r="BP376" s="151"/>
      <c r="BQ376" s="151"/>
      <c r="BR376" s="151"/>
      <c r="BS376" s="96"/>
    </row>
    <row r="377" spans="1:75" ht="15.6" hidden="1" customHeight="1" thickTop="1" thickBot="1" x14ac:dyDescent="0.35">
      <c r="B377" s="330" t="s">
        <v>17</v>
      </c>
      <c r="C377" s="311"/>
      <c r="D377" s="311"/>
      <c r="E377" s="331"/>
      <c r="F377" s="321" t="s">
        <v>52</v>
      </c>
      <c r="G377" s="362"/>
      <c r="H377" s="362"/>
      <c r="I377" s="362"/>
      <c r="J377" s="362"/>
      <c r="K377" s="362"/>
      <c r="L377" s="363"/>
      <c r="M377" s="377" t="s">
        <v>99</v>
      </c>
      <c r="N377" s="378"/>
      <c r="O377" s="378"/>
      <c r="P377" s="378"/>
      <c r="Q377" s="378"/>
      <c r="R377" s="378"/>
      <c r="S377" s="379"/>
      <c r="T377" s="371" t="s">
        <v>41</v>
      </c>
      <c r="U377" s="372"/>
      <c r="V377" s="372"/>
      <c r="W377" s="372"/>
      <c r="X377" s="373"/>
      <c r="Y377" s="313" t="s">
        <v>97</v>
      </c>
      <c r="Z377" s="314"/>
      <c r="AA377" s="314"/>
      <c r="AB377" s="314"/>
      <c r="AC377" s="314"/>
      <c r="AD377" s="314"/>
      <c r="AE377" s="315"/>
      <c r="AF377" s="292" t="s">
        <v>105</v>
      </c>
      <c r="AG377" s="293"/>
      <c r="AH377" s="293"/>
      <c r="AI377" s="293"/>
      <c r="AJ377" s="293"/>
      <c r="AK377" s="293"/>
      <c r="AL377" s="293"/>
      <c r="AM377" s="293"/>
      <c r="AN377" s="293"/>
      <c r="AO377" s="293"/>
      <c r="AP377" s="293"/>
      <c r="AQ377" s="293"/>
      <c r="AR377" s="294"/>
      <c r="AS377" s="294"/>
      <c r="AT377" s="295"/>
      <c r="AU377" s="398" t="s">
        <v>93</v>
      </c>
      <c r="AV377" s="333"/>
      <c r="AW377" s="333"/>
      <c r="AX377" s="399"/>
      <c r="AY377" s="380" t="s">
        <v>110</v>
      </c>
      <c r="BA377" s="380" t="s">
        <v>111</v>
      </c>
      <c r="BL377" s="151"/>
      <c r="BM377" s="151"/>
      <c r="BN377" s="151"/>
      <c r="BO377" s="151"/>
      <c r="BP377" s="151"/>
      <c r="BQ377" s="151"/>
      <c r="BR377" s="151"/>
      <c r="BS377" s="96"/>
    </row>
    <row r="378" spans="1:75" ht="15.6" hidden="1" customHeight="1" thickTop="1" thickBot="1" x14ac:dyDescent="0.35">
      <c r="B378" s="332"/>
      <c r="C378" s="333"/>
      <c r="D378" s="333"/>
      <c r="E378" s="334"/>
      <c r="F378" s="364" t="s">
        <v>11</v>
      </c>
      <c r="G378" s="365"/>
      <c r="H378" s="366"/>
      <c r="I378" s="367" t="s">
        <v>13</v>
      </c>
      <c r="J378" s="368"/>
      <c r="K378" s="369" t="s">
        <v>14</v>
      </c>
      <c r="L378" s="370"/>
      <c r="M378" s="364" t="s">
        <v>11</v>
      </c>
      <c r="N378" s="365"/>
      <c r="O378" s="366"/>
      <c r="P378" s="367" t="s">
        <v>13</v>
      </c>
      <c r="Q378" s="368"/>
      <c r="R378" s="369" t="s">
        <v>14</v>
      </c>
      <c r="S378" s="370"/>
      <c r="T378" s="374"/>
      <c r="U378" s="375"/>
      <c r="V378" s="375"/>
      <c r="W378" s="375"/>
      <c r="X378" s="376"/>
      <c r="Y378" s="316"/>
      <c r="Z378" s="317"/>
      <c r="AA378" s="317"/>
      <c r="AB378" s="317"/>
      <c r="AC378" s="317"/>
      <c r="AD378" s="317"/>
      <c r="AE378" s="318"/>
      <c r="AF378" s="296" t="s">
        <v>17</v>
      </c>
      <c r="AG378" s="297"/>
      <c r="AH378" s="298"/>
      <c r="AI378" s="298"/>
      <c r="AJ378" s="299"/>
      <c r="AK378" s="300" t="s">
        <v>11</v>
      </c>
      <c r="AL378" s="301"/>
      <c r="AM378" s="302"/>
      <c r="AN378" s="303" t="s">
        <v>13</v>
      </c>
      <c r="AO378" s="304"/>
      <c r="AP378" s="305" t="s">
        <v>14</v>
      </c>
      <c r="AQ378" s="306"/>
      <c r="AR378" s="307" t="s">
        <v>102</v>
      </c>
      <c r="AS378" s="309" t="s">
        <v>103</v>
      </c>
      <c r="AT378" s="311" t="s">
        <v>101</v>
      </c>
      <c r="AU378" s="307" t="s">
        <v>100</v>
      </c>
      <c r="AV378" s="401" t="s">
        <v>101</v>
      </c>
      <c r="AW378" s="401"/>
      <c r="AX378" s="253"/>
      <c r="AY378" s="381"/>
      <c r="BA378" s="381"/>
      <c r="BL378" s="151"/>
      <c r="BM378" s="151"/>
      <c r="BN378" s="151"/>
      <c r="BO378" s="151"/>
      <c r="BP378" s="151"/>
      <c r="BQ378" s="151"/>
      <c r="BR378" s="151"/>
      <c r="BS378" s="96"/>
    </row>
    <row r="379" spans="1:75" ht="79.2" hidden="1" customHeight="1" thickTop="1" thickBot="1" x14ac:dyDescent="0.35">
      <c r="B379" s="170" t="s">
        <v>5</v>
      </c>
      <c r="C379" s="38" t="s">
        <v>6</v>
      </c>
      <c r="D379" s="38" t="s">
        <v>26</v>
      </c>
      <c r="E379" s="40" t="s">
        <v>12</v>
      </c>
      <c r="F379" s="44" t="s">
        <v>35</v>
      </c>
      <c r="G379" s="45" t="s">
        <v>7</v>
      </c>
      <c r="H379" s="46" t="s">
        <v>10</v>
      </c>
      <c r="I379" s="47" t="s">
        <v>15</v>
      </c>
      <c r="J379" s="48" t="s">
        <v>10</v>
      </c>
      <c r="K379" s="49" t="s">
        <v>8</v>
      </c>
      <c r="L379" s="50" t="s">
        <v>10</v>
      </c>
      <c r="M379" s="44" t="s">
        <v>54</v>
      </c>
      <c r="N379" s="45" t="s">
        <v>7</v>
      </c>
      <c r="O379" s="46" t="s">
        <v>10</v>
      </c>
      <c r="P379" s="47" t="s">
        <v>15</v>
      </c>
      <c r="Q379" s="48" t="s">
        <v>10</v>
      </c>
      <c r="R379" s="49" t="s">
        <v>8</v>
      </c>
      <c r="S379" s="50" t="s">
        <v>10</v>
      </c>
      <c r="T379" s="51"/>
      <c r="U379" s="52"/>
      <c r="V379" s="53"/>
      <c r="W379" s="54" t="s">
        <v>39</v>
      </c>
      <c r="X379" s="55" t="s">
        <v>40</v>
      </c>
      <c r="Y379" s="56" t="s">
        <v>0</v>
      </c>
      <c r="Z379" s="57" t="s">
        <v>19</v>
      </c>
      <c r="AA379" s="57" t="s">
        <v>43</v>
      </c>
      <c r="AB379" s="57" t="s">
        <v>20</v>
      </c>
      <c r="AC379" s="57" t="s">
        <v>21</v>
      </c>
      <c r="AD379" s="57" t="s">
        <v>22</v>
      </c>
      <c r="AE379" s="58" t="s">
        <v>23</v>
      </c>
      <c r="AF379" s="39" t="s">
        <v>104</v>
      </c>
      <c r="AG379" s="24" t="s">
        <v>5</v>
      </c>
      <c r="AH379" s="25" t="s">
        <v>6</v>
      </c>
      <c r="AI379" s="25" t="s">
        <v>26</v>
      </c>
      <c r="AJ379" s="212" t="s">
        <v>12</v>
      </c>
      <c r="AK379" s="214" t="s">
        <v>35</v>
      </c>
      <c r="AL379" s="45" t="s">
        <v>7</v>
      </c>
      <c r="AM379" s="46" t="s">
        <v>10</v>
      </c>
      <c r="AN379" s="47" t="s">
        <v>15</v>
      </c>
      <c r="AO379" s="48" t="s">
        <v>10</v>
      </c>
      <c r="AP379" s="49" t="s">
        <v>8</v>
      </c>
      <c r="AQ379" s="50" t="s">
        <v>10</v>
      </c>
      <c r="AR379" s="308"/>
      <c r="AS379" s="310"/>
      <c r="AT379" s="312"/>
      <c r="AU379" s="400"/>
      <c r="AV379" s="402"/>
      <c r="AW379" s="402"/>
      <c r="AX379" s="198"/>
      <c r="AY379" s="382"/>
      <c r="BA379" s="382"/>
      <c r="BL379" s="151"/>
      <c r="BM379" s="151"/>
      <c r="BN379" s="151"/>
      <c r="BO379" s="151"/>
      <c r="BP379" s="151"/>
      <c r="BQ379" s="151"/>
      <c r="BR379" s="151"/>
      <c r="BS379" s="96"/>
    </row>
    <row r="380" spans="1:75" ht="15.6" hidden="1" customHeight="1" thickTop="1" x14ac:dyDescent="0.3">
      <c r="B380" s="63"/>
      <c r="C380" s="64"/>
      <c r="D380" s="64"/>
      <c r="E380" s="62"/>
      <c r="F380" s="63"/>
      <c r="G380" s="64"/>
      <c r="H380" s="62"/>
      <c r="I380" s="65"/>
      <c r="J380" s="66"/>
      <c r="K380" s="65"/>
      <c r="L380" s="66"/>
      <c r="M380" s="67" t="s">
        <v>53</v>
      </c>
      <c r="N380" s="68"/>
      <c r="O380" s="69"/>
      <c r="P380" s="70"/>
      <c r="Q380" s="71"/>
      <c r="R380" s="70"/>
      <c r="S380" s="71"/>
      <c r="T380" s="72"/>
      <c r="U380" s="73"/>
      <c r="V380" s="73"/>
      <c r="W380" s="64"/>
      <c r="X380" s="62"/>
      <c r="Y380" s="74"/>
      <c r="Z380" s="75"/>
      <c r="AA380" s="76"/>
      <c r="AB380" s="177">
        <v>1001000</v>
      </c>
      <c r="AC380" s="77"/>
      <c r="AD380" s="78"/>
      <c r="AE380" s="290">
        <f>E4</f>
        <v>200000</v>
      </c>
      <c r="AF380" s="201"/>
      <c r="AG380" s="202"/>
      <c r="AH380" s="202"/>
      <c r="AI380" s="202"/>
      <c r="AJ380" s="220"/>
      <c r="AK380" s="215"/>
      <c r="AL380" s="202"/>
      <c r="AM380" s="223"/>
      <c r="AN380" s="201"/>
      <c r="AO380" s="227"/>
      <c r="AP380" s="234"/>
      <c r="AQ380" s="220"/>
      <c r="AR380" s="230"/>
      <c r="AS380" s="203"/>
      <c r="AT380" s="207"/>
      <c r="AU380" s="254"/>
      <c r="AV380" s="200"/>
      <c r="AW380" s="209"/>
      <c r="AX380" s="249">
        <v>1.8052628107163061E-2</v>
      </c>
      <c r="AY380" s="193"/>
      <c r="BA380" s="193"/>
      <c r="BL380" s="151"/>
      <c r="BM380" s="151"/>
      <c r="BN380" s="151"/>
      <c r="BO380" s="151"/>
      <c r="BP380" s="151"/>
      <c r="BQ380" s="151"/>
      <c r="BR380" s="151"/>
      <c r="BS380" s="96"/>
    </row>
    <row r="381" spans="1:75" ht="15.6" hidden="1" customHeight="1" x14ac:dyDescent="0.3">
      <c r="B381" s="86">
        <f t="shared" ref="B381:B444" si="157">IF(E11=0,0,EDATE(E11,-12))</f>
        <v>42323</v>
      </c>
      <c r="C381" s="82">
        <f t="shared" ref="C381:C444" si="158">IF(E11=0,0,E11-B381)</f>
        <v>366</v>
      </c>
      <c r="D381" s="82">
        <f>IF($E11=0,0,$E11-$E10)</f>
        <v>0</v>
      </c>
      <c r="E381" s="85">
        <f t="shared" ref="E381:E444" si="159">IF(E11=0,0,E11-$E$10)</f>
        <v>0</v>
      </c>
      <c r="F381" s="87"/>
      <c r="G381" s="82"/>
      <c r="H381" s="85">
        <f>D381</f>
        <v>0</v>
      </c>
      <c r="I381" s="87"/>
      <c r="J381" s="85"/>
      <c r="K381" s="87"/>
      <c r="L381" s="85"/>
      <c r="M381" s="82"/>
      <c r="N381" s="82"/>
      <c r="O381" s="85"/>
      <c r="P381" s="87"/>
      <c r="Q381" s="85"/>
      <c r="R381" s="87"/>
      <c r="S381" s="85"/>
      <c r="T381" s="87"/>
      <c r="U381" s="82"/>
      <c r="V381" s="82"/>
      <c r="W381" s="82"/>
      <c r="X381" s="85"/>
      <c r="Y381" s="88"/>
      <c r="Z381" s="89"/>
      <c r="AA381" s="89"/>
      <c r="AB381" s="90"/>
      <c r="AC381" s="90"/>
      <c r="AD381" s="91"/>
      <c r="AE381" s="291"/>
      <c r="AF381" s="86">
        <f>$H$4</f>
        <v>42689</v>
      </c>
      <c r="AG381" s="86">
        <f t="shared" ref="AG381:AG445" si="160">IF(AF381="",0,EDATE(AF381,-12))</f>
        <v>42323</v>
      </c>
      <c r="AH381" s="205"/>
      <c r="AI381" s="205"/>
      <c r="AJ381" s="217"/>
      <c r="AK381" s="216"/>
      <c r="AL381" s="204"/>
      <c r="AM381" s="224"/>
      <c r="AN381" s="228"/>
      <c r="AO381" s="229"/>
      <c r="AP381" s="228"/>
      <c r="AQ381" s="229"/>
      <c r="AR381" s="231"/>
      <c r="AS381" s="206"/>
      <c r="AT381" s="208">
        <f>R12+AT382</f>
        <v>197009.12179285786</v>
      </c>
      <c r="AU381" s="87"/>
      <c r="AV381" s="94"/>
      <c r="AW381" s="82"/>
      <c r="AX381" s="210">
        <f>AV382+AX382</f>
        <v>235080.70776682399</v>
      </c>
      <c r="AY381" s="194">
        <f>EDATE(AY382,-1)</f>
        <v>42663</v>
      </c>
      <c r="BA381" s="194">
        <f>E10</f>
        <v>42689</v>
      </c>
      <c r="BL381" s="151"/>
      <c r="BM381" s="151"/>
      <c r="BN381" s="151"/>
      <c r="BO381" s="151"/>
      <c r="BP381" s="151"/>
      <c r="BQ381" s="151"/>
      <c r="BR381" s="151"/>
      <c r="BS381" s="96"/>
    </row>
    <row r="382" spans="1:75" ht="15.6" hidden="1" customHeight="1" x14ac:dyDescent="0.3">
      <c r="A382" s="21">
        <v>1</v>
      </c>
      <c r="B382" s="86">
        <f t="shared" si="157"/>
        <v>42328</v>
      </c>
      <c r="C382" s="82">
        <f t="shared" si="158"/>
        <v>366</v>
      </c>
      <c r="D382" s="82">
        <f t="shared" ref="D382:D445" si="161">IF(E12=0,0,E12-E11)</f>
        <v>5</v>
      </c>
      <c r="E382" s="85">
        <f t="shared" si="159"/>
        <v>5</v>
      </c>
      <c r="F382" s="103">
        <f>IF($E12=0,0,$E382/7)</f>
        <v>0.7142857142857143</v>
      </c>
      <c r="G382" s="82">
        <f>INT(F382)</f>
        <v>0</v>
      </c>
      <c r="H382" s="85">
        <f>IF($E12=0,0,$E382-($G382*7))</f>
        <v>5</v>
      </c>
      <c r="I382" s="87">
        <f>IF($E12=0,0,DATEDIF($E10,$E12,"m"))</f>
        <v>0</v>
      </c>
      <c r="J382" s="104">
        <f>IF($E$11=0,DATEDIF($E$10,E12,"md"),DATEDIF($E$10,E11,"md"))</f>
        <v>0</v>
      </c>
      <c r="K382" s="87">
        <f>IF(E12=0,0,DATEDIF($E$10,E12,"y"))</f>
        <v>0</v>
      </c>
      <c r="L382" s="85">
        <f t="shared" ref="L382:L445" si="162">IF(E12=0,0,DATEDIF($E$10,E12,"yd"))</f>
        <v>5</v>
      </c>
      <c r="M382" s="99">
        <f>IF($E12=0,0,($E12-$E10)/7)</f>
        <v>0.7142857142857143</v>
      </c>
      <c r="N382" s="82">
        <f t="shared" ref="N382:N445" si="163">INT(M382)</f>
        <v>0</v>
      </c>
      <c r="O382" s="105">
        <f>IF($E12=0,0,($D382+D381)-($N382*7))</f>
        <v>5</v>
      </c>
      <c r="P382" s="106">
        <f>IF($E12=0,0,DATEDIF($E10,$E12,"m"))</f>
        <v>0</v>
      </c>
      <c r="Q382" s="107">
        <f>IF($E12=0,0,DATEDIF($E10,$E12,"md"))</f>
        <v>5</v>
      </c>
      <c r="R382" s="106">
        <f>IF($E12=0,0,DATEDIF($E10,$E12,"y"))</f>
        <v>0</v>
      </c>
      <c r="S382" s="107">
        <f>IF($E12=0,0,DATEDIF($E10,$E12,"yd"))</f>
        <v>5</v>
      </c>
      <c r="T382" s="87">
        <v>1</v>
      </c>
      <c r="U382" s="82">
        <f>T382</f>
        <v>1</v>
      </c>
      <c r="V382" s="108">
        <f>$I$4</f>
        <v>42694</v>
      </c>
      <c r="W382" s="109">
        <f t="shared" ref="W382:W445" si="164">IF(V382&gt;$E$374,0,IF($L$4="Mensuelle",$K$4/12,IF(AND(U382=T382,$L$4="Annuelle"),$K$4,0)))</f>
        <v>600</v>
      </c>
      <c r="X382" s="95">
        <f>IF(V382&gt;$E$374,0,$M$4)</f>
        <v>2</v>
      </c>
      <c r="Y382" s="110">
        <f t="shared" ref="Y382:Y445" si="165">D12</f>
        <v>1</v>
      </c>
      <c r="Z382" s="111">
        <f>ROUND(IF($C$4="Constantes",IF(D12&gt;$D$4,0,AB382+AA382),AB382+AA382),2)</f>
        <v>1383.58</v>
      </c>
      <c r="AA382" s="111">
        <f>IF($C$4="Constantes",IF(AB382=0,0,IF(D12&gt;$D$4,0,TRUNC($E$4*$G$4/12,2))),IF(AE380=0,0,TRUNC($E$4*$G$4/12,2)))</f>
        <v>50</v>
      </c>
      <c r="AB382" s="112">
        <f t="shared" ref="AB382:AB445" si="166">IF(Y382&gt;$D$4,0,IF(AND($B$4="Mensuelles",$C$4="Constantes"),ROUND(-PMT($F$4/12,$D$4,$E$4,0,0),2),IF(AND($B$4="Apériodiques",$C$4="Constantes"),$AB$380,IF(AND($B$4="Mensuelles",$C$4="Variables"),G12,G12))))</f>
        <v>1333.58</v>
      </c>
      <c r="AC382" s="112">
        <f>ROUND(IF($B$4="Mensuelles",IF($C$4="Constantes",IF(D12&gt;$D$4,0,AE380*$F$4/12),AE380*$F$4/12),IF($C$10=1,ROUND((AE380*$F$4*R382)+(AE380*$F$4/C382*L382),2),IF($C$10=2,ROUND((AE380*$F$4/12*P382)+(AE380*$F$4/C382*Q382),2),ROUND((AE380*$F$4/52*N382)+(AE380*$F$4/C382*O382),2)))),2)</f>
        <v>416.67</v>
      </c>
      <c r="AD382" s="113">
        <f>AB382-AC382</f>
        <v>916.90999999999985</v>
      </c>
      <c r="AE382" s="114">
        <f>IF($C$4="Constantes",IF(D12&gt;$D$4,0,AE380-AD382),AE380-AD382)</f>
        <v>199083.09</v>
      </c>
      <c r="AF382" s="86">
        <f>$I$4</f>
        <v>42694</v>
      </c>
      <c r="AG382" s="86">
        <f t="shared" si="160"/>
        <v>42328</v>
      </c>
      <c r="AH382" s="211">
        <f t="shared" ref="AH382:AH445" si="167">IF(AF382&gt;$E$374,0,AF382-AG382)</f>
        <v>366</v>
      </c>
      <c r="AI382" s="213">
        <f t="shared" ref="AI382:AI445" si="168">IF(AF382&gt;$E$374,0,AF382-AF381)</f>
        <v>5</v>
      </c>
      <c r="AJ382" s="218">
        <f>AI382</f>
        <v>5</v>
      </c>
      <c r="AK382" s="103">
        <f>IF(AF382&gt;$E$374,0,AJ382/7)</f>
        <v>0.7142857142857143</v>
      </c>
      <c r="AL382" s="82">
        <f>INT(AK382)</f>
        <v>0</v>
      </c>
      <c r="AM382" s="105">
        <f>IF(AF382&gt;$E$374,0,AJ382-(AL382*7))</f>
        <v>5</v>
      </c>
      <c r="AN382" s="87">
        <f>IF(AK382&gt;$E$374,0,DATEDIF($AF$381,AF382,"m"))</f>
        <v>0</v>
      </c>
      <c r="AO382" s="240">
        <f>IF(AF382&gt;$E$374,0,DATEDIF($AF$381,AF382,"md"))</f>
        <v>5</v>
      </c>
      <c r="AP382" s="87">
        <f>IF(AF382&gt;$E$374,0,DATEDIF($AF$381,AF382,"y"))</f>
        <v>0</v>
      </c>
      <c r="AQ382" s="85">
        <f>IF(AF382&gt;$E$374,0,DATEDIF($AG$381,AF382,"yd"))</f>
        <v>5</v>
      </c>
      <c r="AR382" s="232">
        <f t="shared" ref="AR382:AR445" si="169">W382+X382</f>
        <v>602</v>
      </c>
      <c r="AS382" s="112">
        <f>IF(AR382=0,0,IF(AF381&gt;$E$374,0,IF($B$4="Apériodiques",IF($C$10=1,(AR382*((1+$Q$10)^(-AP382)))*((1+$Q$10)^(-AQ382/AH382)),IF($C$10=2,(AR382*((1+$Q$10)^(-AN382/12)))*((1+$Q$10)^(-AO382/AH382)),(AR382*((1+$Q$10)^(-AL382/52)))*((1+$Q$10)^(-AM382/AH382)))),AR382*((1+$Q$10)^(-T382/12)))))</f>
        <v>599.83797466719454</v>
      </c>
      <c r="AT382" s="125">
        <f t="shared" ref="AT382:AT445" si="170">AT383+AS382</f>
        <v>7009.1217928578562</v>
      </c>
      <c r="AU382" s="255">
        <f t="shared" ref="AU382:AU445" si="171">P12*((1+$AX$380)^(-E382/365))</f>
        <v>1985.093412623108</v>
      </c>
      <c r="AV382" s="199">
        <f t="shared" ref="AV382:AV445" si="172">AV383+AU382</f>
        <v>226802.98915697029</v>
      </c>
      <c r="AW382" s="199">
        <f>AR382*((1+$AX$380)^(-E382/365))</f>
        <v>601.8524735337337</v>
      </c>
      <c r="AX382" s="95">
        <f t="shared" ref="AX382:AX445" si="173">AX383+AW382</f>
        <v>8277.7186098536968</v>
      </c>
      <c r="AY382" s="194">
        <f>E12</f>
        <v>42694</v>
      </c>
      <c r="BA382" s="194">
        <f>E12</f>
        <v>42694</v>
      </c>
      <c r="BL382" s="151"/>
      <c r="BM382" s="151"/>
      <c r="BN382" s="151"/>
      <c r="BO382" s="151"/>
      <c r="BP382" s="151"/>
      <c r="BQ382" s="151"/>
      <c r="BR382" s="151"/>
      <c r="BS382" s="96"/>
    </row>
    <row r="383" spans="1:75" ht="15.6" hidden="1" customHeight="1" x14ac:dyDescent="0.3">
      <c r="A383" s="21">
        <v>2</v>
      </c>
      <c r="B383" s="86">
        <f t="shared" si="157"/>
        <v>42358</v>
      </c>
      <c r="C383" s="82">
        <f t="shared" si="158"/>
        <v>366</v>
      </c>
      <c r="D383" s="82">
        <f t="shared" si="161"/>
        <v>30</v>
      </c>
      <c r="E383" s="85">
        <f t="shared" si="159"/>
        <v>35</v>
      </c>
      <c r="F383" s="103">
        <f t="shared" ref="F383:F446" si="174">IF(E13=0,0,E383/7)</f>
        <v>5</v>
      </c>
      <c r="G383" s="82">
        <f t="shared" ref="G383:G446" si="175">IF(E13=0,0,INT(F383))</f>
        <v>5</v>
      </c>
      <c r="H383" s="85">
        <f t="shared" ref="H383:H446" si="176">IF(E13=0,0,E383-(G383*7))</f>
        <v>0</v>
      </c>
      <c r="I383" s="87">
        <f t="shared" ref="I383:I446" si="177">IF(E13=0,0,DATEDIF($E$10,E13,"m"))</f>
        <v>1</v>
      </c>
      <c r="J383" s="104">
        <f t="shared" ref="J383:J446" si="178">J382</f>
        <v>0</v>
      </c>
      <c r="K383" s="87">
        <f t="shared" ref="K383:K445" si="179">IF(E13=0,0,DATEDIF($E$10,E13,"y"))</f>
        <v>0</v>
      </c>
      <c r="L383" s="85">
        <f t="shared" si="162"/>
        <v>35</v>
      </c>
      <c r="M383" s="82">
        <f t="shared" ref="M383:M446" si="180">IF($E13=0,0,($E13-$E12)/7)</f>
        <v>4.2857142857142856</v>
      </c>
      <c r="N383" s="82">
        <f t="shared" si="163"/>
        <v>4</v>
      </c>
      <c r="O383" s="85">
        <f t="shared" ref="O383:O446" si="181">IF($E13=0,0,$D383-($N383*7))</f>
        <v>2</v>
      </c>
      <c r="P383" s="87">
        <f t="shared" ref="P383:P446" si="182">IF($E13=0,0,DATEDIF($E12,$E13,"m"))</f>
        <v>1</v>
      </c>
      <c r="Q383" s="85">
        <f t="shared" ref="Q383:Q446" si="183">IF(E13=0,0,DATEDIF($E12,$E13,"md"))</f>
        <v>0</v>
      </c>
      <c r="R383" s="87">
        <f t="shared" ref="R383:R446" si="184">IF($E13=0,0,DATEDIF($E12,$E13,"y"))</f>
        <v>0</v>
      </c>
      <c r="S383" s="85">
        <f t="shared" ref="S383:S446" si="185">IF($E13=0,0,DATEDIF($E12,$E13,"yd"))</f>
        <v>30</v>
      </c>
      <c r="T383" s="87">
        <v>2</v>
      </c>
      <c r="U383" s="82"/>
      <c r="V383" s="108">
        <f t="shared" ref="V383:V446" si="186">EDATE($V$382,T382)</f>
        <v>42724</v>
      </c>
      <c r="W383" s="109">
        <f t="shared" si="164"/>
        <v>0</v>
      </c>
      <c r="X383" s="95">
        <f t="shared" ref="X383:X445" si="187">IF(V383&gt;$E$374,0,$M$4)</f>
        <v>2</v>
      </c>
      <c r="Y383" s="110">
        <f t="shared" si="165"/>
        <v>2</v>
      </c>
      <c r="Z383" s="122">
        <f t="shared" ref="Z383:Z446" si="188">IF($C$4="Constantes",IF(D13&gt;$D$4,0,AB383+AA383),AB383+AA383)</f>
        <v>1383.58</v>
      </c>
      <c r="AA383" s="122">
        <f t="shared" ref="AA383:AA446" si="189">IF(Y383&gt;$D$4,0,IF($C$4="Constantes",IF(AB383=0,0,IF(D13&gt;$D$4,0,TRUNC($E$4*$G$4/12,2))),IF(AE382=0,0,TRUNC($E$4*$G$4/12,2))))</f>
        <v>50</v>
      </c>
      <c r="AB383" s="112">
        <f t="shared" si="166"/>
        <v>1333.58</v>
      </c>
      <c r="AC383" s="122">
        <f>ROUND(IF($B$4="Mensuelles",IF($C$4="Constantes",IF(D13&gt;$D$4,0,AE382*$F$4/12),AE382*$F$4/12),IF($C$10=1,IF(AND(D383=0,S383=0),0,ROUND((AE382*$F$4*R383)+(AE382*$F$4/C383*S383),2)),IF($C$10=2,ROUND((AE382*$F$4/12*P383)+(AE382*$F$4/C383*Q383),2),ROUND((AE382*$F$4/52*N383)+(AE382*$F$4/C383*O383),2)))),2)</f>
        <v>414.76</v>
      </c>
      <c r="AD383" s="117">
        <f>AB383-AC383</f>
        <v>918.81999999999994</v>
      </c>
      <c r="AE383" s="123">
        <f t="shared" ref="AE383:AE446" si="190">IF($C$4="Constantes",IF(D13&gt;$D$4,0,AE382-AD383),AE382-AD383)</f>
        <v>198164.27</v>
      </c>
      <c r="AF383" s="86">
        <f>EDATE(AF382,1)</f>
        <v>42724</v>
      </c>
      <c r="AG383" s="86">
        <f t="shared" si="160"/>
        <v>42358</v>
      </c>
      <c r="AH383" s="211">
        <f t="shared" si="167"/>
        <v>366</v>
      </c>
      <c r="AI383" s="213">
        <f t="shared" si="168"/>
        <v>30</v>
      </c>
      <c r="AJ383" s="218">
        <f>AJ382+AI383</f>
        <v>35</v>
      </c>
      <c r="AK383" s="103">
        <f t="shared" ref="AK383:AK446" si="191">IF(AF383&gt;$E$374,0,AJ383/7)</f>
        <v>5</v>
      </c>
      <c r="AL383" s="82">
        <f t="shared" ref="AL383:AL446" si="192">INT(AK383)</f>
        <v>5</v>
      </c>
      <c r="AM383" s="105">
        <f t="shared" ref="AM383:AM446" si="193">IF(AF383&gt;$E$374,0,AJ383-(AL383*7))</f>
        <v>0</v>
      </c>
      <c r="AN383" s="87">
        <f t="shared" ref="AN383:AN446" si="194">IF(AK383&gt;$E$374,0,DATEDIF($AF$381,AF383,"m"))</f>
        <v>1</v>
      </c>
      <c r="AO383" s="240">
        <f t="shared" ref="AO383:AO446" si="195">IF(AF383&gt;$E$374,0,DATEDIF($AF$381,AF383,"md"))</f>
        <v>5</v>
      </c>
      <c r="AP383" s="87">
        <f t="shared" ref="AP383:AP446" si="196">IF(AF383&gt;$E$374,0,DATEDIF($AF$381,AF383,"y"))</f>
        <v>0</v>
      </c>
      <c r="AQ383" s="85">
        <f t="shared" ref="AQ383:AQ446" si="197">IF(AF383&gt;$E$374,0,DATEDIF($AG$381,AF383,"yd"))</f>
        <v>35</v>
      </c>
      <c r="AR383" s="232">
        <f t="shared" si="169"/>
        <v>2</v>
      </c>
      <c r="AS383" s="112">
        <f t="shared" ref="AS383:AS445" si="198">IF(AR383=0,0,IF(AF382&gt;$E$374,0,IF($B$4="Apériodiques",IF($C$10=1,(AR383*((1+$Q$10)^(-AP383)))*((1+$Q$10)^(-AQ383/AH383)),IF($C$10=2,(AR383*((1+$Q$10)^(-AN383/12)))*((1+$Q$10)^(-AO383/AH383)),(AR383*((1+$Q$10)^(-AL383/52)))*((1+$Q$10)^(-AM383/AH383)))),AR383*((1+$Q$10)^(-T383/12)))))</f>
        <v>1.9856601795390894</v>
      </c>
      <c r="AT383" s="125">
        <f t="shared" si="170"/>
        <v>6409.2838181906618</v>
      </c>
      <c r="AU383" s="256">
        <f t="shared" si="171"/>
        <v>1383.2048894860295</v>
      </c>
      <c r="AV383" s="109">
        <f t="shared" si="172"/>
        <v>224817.89574434719</v>
      </c>
      <c r="AW383" s="199">
        <f t="shared" ref="AW383:AW446" si="199">AR383*((1+$AX$380)^(-E383/365))</f>
        <v>1.9965716732141479</v>
      </c>
      <c r="AX383" s="95">
        <f t="shared" si="173"/>
        <v>7675.8661363199626</v>
      </c>
      <c r="AY383" s="194">
        <f t="shared" ref="AY383:AY446" si="200">E13</f>
        <v>42724</v>
      </c>
      <c r="BA383" s="194">
        <f t="shared" ref="BA383:BA446" si="201">E13</f>
        <v>42724</v>
      </c>
      <c r="BL383" s="151"/>
      <c r="BM383" s="151"/>
      <c r="BN383" s="151"/>
      <c r="BO383" s="151"/>
      <c r="BP383" s="151"/>
      <c r="BQ383" s="151"/>
      <c r="BR383" s="151"/>
      <c r="BS383" s="96"/>
    </row>
    <row r="384" spans="1:75" ht="15.6" hidden="1" customHeight="1" x14ac:dyDescent="0.3">
      <c r="A384" s="21">
        <v>3</v>
      </c>
      <c r="B384" s="86">
        <f t="shared" si="157"/>
        <v>42389</v>
      </c>
      <c r="C384" s="82">
        <f t="shared" si="158"/>
        <v>366</v>
      </c>
      <c r="D384" s="82">
        <f t="shared" si="161"/>
        <v>31</v>
      </c>
      <c r="E384" s="85">
        <f t="shared" si="159"/>
        <v>66</v>
      </c>
      <c r="F384" s="103">
        <f t="shared" si="174"/>
        <v>9.4285714285714288</v>
      </c>
      <c r="G384" s="82">
        <f t="shared" si="175"/>
        <v>9</v>
      </c>
      <c r="H384" s="85">
        <f t="shared" si="176"/>
        <v>3</v>
      </c>
      <c r="I384" s="87">
        <f t="shared" si="177"/>
        <v>2</v>
      </c>
      <c r="J384" s="104">
        <f t="shared" si="178"/>
        <v>0</v>
      </c>
      <c r="K384" s="87">
        <f t="shared" si="179"/>
        <v>0</v>
      </c>
      <c r="L384" s="85">
        <f t="shared" si="162"/>
        <v>66</v>
      </c>
      <c r="M384" s="82">
        <f t="shared" si="180"/>
        <v>4.4285714285714288</v>
      </c>
      <c r="N384" s="82">
        <f t="shared" si="163"/>
        <v>4</v>
      </c>
      <c r="O384" s="85">
        <f t="shared" si="181"/>
        <v>3</v>
      </c>
      <c r="P384" s="87">
        <f t="shared" si="182"/>
        <v>1</v>
      </c>
      <c r="Q384" s="85">
        <f t="shared" si="183"/>
        <v>0</v>
      </c>
      <c r="R384" s="87">
        <f t="shared" si="184"/>
        <v>0</v>
      </c>
      <c r="S384" s="85">
        <f t="shared" si="185"/>
        <v>31</v>
      </c>
      <c r="T384" s="87">
        <v>3</v>
      </c>
      <c r="U384" s="82"/>
      <c r="V384" s="108">
        <f t="shared" si="186"/>
        <v>42755</v>
      </c>
      <c r="W384" s="109">
        <f t="shared" si="164"/>
        <v>0</v>
      </c>
      <c r="X384" s="95">
        <f t="shared" si="187"/>
        <v>2</v>
      </c>
      <c r="Y384" s="110">
        <f t="shared" si="165"/>
        <v>3</v>
      </c>
      <c r="Z384" s="111">
        <f t="shared" si="188"/>
        <v>1383.58</v>
      </c>
      <c r="AA384" s="112">
        <f t="shared" si="189"/>
        <v>50</v>
      </c>
      <c r="AB384" s="112">
        <f t="shared" si="166"/>
        <v>1333.58</v>
      </c>
      <c r="AC384" s="111">
        <f t="shared" ref="AC384:AC447" si="202">IF(Y384&gt;$D$4,0,ROUND(IF($B$4="Mensuelles",IF($C$4="Constantes",IF(D14&gt;$D$4,0,AE383*$F$4/12),AE383*$F$4/12),IF($C$10=1,IF(AND(D384=0,S384=0),0,ROUND((AE383*$F$4*R384)+(AE383*$F$4/C384*S384),2)),IF($C$10=2,ROUND((AE383*$F$4/12*P384)+(AE383*$F$4/C384*Q384),2),ROUND((AE383*$F$4/52*N384)+(AE383*$F$4/C384*O384),2)))),2))</f>
        <v>412.84</v>
      </c>
      <c r="AD384" s="113">
        <f>AB384-AC384</f>
        <v>920.74</v>
      </c>
      <c r="AE384" s="114">
        <f t="shared" si="190"/>
        <v>197243.53</v>
      </c>
      <c r="AF384" s="86">
        <f t="shared" ref="AF384:AF447" si="203">EDATE(AF383,1)</f>
        <v>42755</v>
      </c>
      <c r="AG384" s="86">
        <f t="shared" si="160"/>
        <v>42389</v>
      </c>
      <c r="AH384" s="211">
        <f t="shared" si="167"/>
        <v>366</v>
      </c>
      <c r="AI384" s="213">
        <f t="shared" si="168"/>
        <v>31</v>
      </c>
      <c r="AJ384" s="218">
        <f t="shared" ref="AJ384:AJ447" si="204">AJ383+AI384</f>
        <v>66</v>
      </c>
      <c r="AK384" s="103">
        <f t="shared" si="191"/>
        <v>9.4285714285714288</v>
      </c>
      <c r="AL384" s="82">
        <f t="shared" si="192"/>
        <v>9</v>
      </c>
      <c r="AM384" s="105">
        <f t="shared" si="193"/>
        <v>3</v>
      </c>
      <c r="AN384" s="87">
        <f t="shared" si="194"/>
        <v>2</v>
      </c>
      <c r="AO384" s="240">
        <f t="shared" si="195"/>
        <v>5</v>
      </c>
      <c r="AP384" s="87">
        <f t="shared" si="196"/>
        <v>0</v>
      </c>
      <c r="AQ384" s="85">
        <f t="shared" si="197"/>
        <v>66</v>
      </c>
      <c r="AR384" s="232">
        <f t="shared" si="169"/>
        <v>2</v>
      </c>
      <c r="AS384" s="112">
        <f t="shared" si="198"/>
        <v>1.9785288712159887</v>
      </c>
      <c r="AT384" s="125">
        <f t="shared" si="170"/>
        <v>6407.2981580111227</v>
      </c>
      <c r="AU384" s="256">
        <f t="shared" si="171"/>
        <v>1381.1046203696865</v>
      </c>
      <c r="AV384" s="109">
        <f t="shared" si="172"/>
        <v>223434.69085486117</v>
      </c>
      <c r="AW384" s="199">
        <f t="shared" si="199"/>
        <v>1.993540063178866</v>
      </c>
      <c r="AX384" s="95">
        <f t="shared" si="173"/>
        <v>7673.8695646467486</v>
      </c>
      <c r="AY384" s="194">
        <f t="shared" si="200"/>
        <v>42755</v>
      </c>
      <c r="BA384" s="194">
        <f t="shared" si="201"/>
        <v>42755</v>
      </c>
      <c r="BL384" s="151"/>
      <c r="BM384" s="151"/>
      <c r="BN384" s="151"/>
      <c r="BO384" s="151"/>
      <c r="BP384" s="151"/>
      <c r="BQ384" s="151"/>
      <c r="BR384" s="151"/>
      <c r="BS384" s="96"/>
    </row>
    <row r="385" spans="1:71" ht="15.6" hidden="1" customHeight="1" x14ac:dyDescent="0.3">
      <c r="A385" s="21">
        <v>4</v>
      </c>
      <c r="B385" s="86">
        <f t="shared" si="157"/>
        <v>42420</v>
      </c>
      <c r="C385" s="82">
        <f t="shared" si="158"/>
        <v>366</v>
      </c>
      <c r="D385" s="82">
        <f t="shared" si="161"/>
        <v>31</v>
      </c>
      <c r="E385" s="85">
        <f t="shared" si="159"/>
        <v>97</v>
      </c>
      <c r="F385" s="103">
        <f t="shared" si="174"/>
        <v>13.857142857142858</v>
      </c>
      <c r="G385" s="82">
        <f t="shared" si="175"/>
        <v>13</v>
      </c>
      <c r="H385" s="85">
        <f t="shared" si="176"/>
        <v>6</v>
      </c>
      <c r="I385" s="87">
        <f t="shared" si="177"/>
        <v>3</v>
      </c>
      <c r="J385" s="104">
        <f t="shared" si="178"/>
        <v>0</v>
      </c>
      <c r="K385" s="87">
        <f t="shared" si="179"/>
        <v>0</v>
      </c>
      <c r="L385" s="85">
        <f t="shared" si="162"/>
        <v>97</v>
      </c>
      <c r="M385" s="82">
        <f t="shared" si="180"/>
        <v>4.4285714285714288</v>
      </c>
      <c r="N385" s="82">
        <f t="shared" si="163"/>
        <v>4</v>
      </c>
      <c r="O385" s="85">
        <f t="shared" si="181"/>
        <v>3</v>
      </c>
      <c r="P385" s="87">
        <f t="shared" si="182"/>
        <v>1</v>
      </c>
      <c r="Q385" s="85">
        <f t="shared" si="183"/>
        <v>0</v>
      </c>
      <c r="R385" s="87">
        <f t="shared" si="184"/>
        <v>0</v>
      </c>
      <c r="S385" s="85">
        <f t="shared" si="185"/>
        <v>31</v>
      </c>
      <c r="T385" s="87">
        <v>4</v>
      </c>
      <c r="U385" s="82"/>
      <c r="V385" s="108">
        <f t="shared" si="186"/>
        <v>42786</v>
      </c>
      <c r="W385" s="109">
        <f t="shared" si="164"/>
        <v>0</v>
      </c>
      <c r="X385" s="95">
        <f t="shared" si="187"/>
        <v>2</v>
      </c>
      <c r="Y385" s="110">
        <f t="shared" si="165"/>
        <v>4</v>
      </c>
      <c r="Z385" s="111">
        <f t="shared" si="188"/>
        <v>1383.58</v>
      </c>
      <c r="AA385" s="112">
        <f t="shared" si="189"/>
        <v>50</v>
      </c>
      <c r="AB385" s="112">
        <f t="shared" si="166"/>
        <v>1333.58</v>
      </c>
      <c r="AC385" s="111">
        <f t="shared" si="202"/>
        <v>410.92</v>
      </c>
      <c r="AD385" s="113">
        <f t="shared" ref="AD385:AD448" si="205">AB385-AC385</f>
        <v>922.65999999999985</v>
      </c>
      <c r="AE385" s="114">
        <f t="shared" si="190"/>
        <v>196320.87</v>
      </c>
      <c r="AF385" s="86">
        <f t="shared" si="203"/>
        <v>42786</v>
      </c>
      <c r="AG385" s="86">
        <f t="shared" si="160"/>
        <v>42420</v>
      </c>
      <c r="AH385" s="211">
        <f t="shared" si="167"/>
        <v>366</v>
      </c>
      <c r="AI385" s="213">
        <f t="shared" si="168"/>
        <v>31</v>
      </c>
      <c r="AJ385" s="218">
        <f t="shared" si="204"/>
        <v>97</v>
      </c>
      <c r="AK385" s="103">
        <f t="shared" si="191"/>
        <v>13.857142857142858</v>
      </c>
      <c r="AL385" s="82">
        <f t="shared" si="192"/>
        <v>13</v>
      </c>
      <c r="AM385" s="105">
        <f t="shared" si="193"/>
        <v>6</v>
      </c>
      <c r="AN385" s="87">
        <f t="shared" si="194"/>
        <v>3</v>
      </c>
      <c r="AO385" s="240">
        <f t="shared" si="195"/>
        <v>5</v>
      </c>
      <c r="AP385" s="87">
        <f t="shared" si="196"/>
        <v>0</v>
      </c>
      <c r="AQ385" s="85">
        <f t="shared" si="197"/>
        <v>97</v>
      </c>
      <c r="AR385" s="232">
        <f t="shared" si="169"/>
        <v>2</v>
      </c>
      <c r="AS385" s="112">
        <f t="shared" si="198"/>
        <v>1.9714231743036037</v>
      </c>
      <c r="AT385" s="125">
        <f t="shared" si="170"/>
        <v>6405.3196291399063</v>
      </c>
      <c r="AU385" s="256">
        <f t="shared" si="171"/>
        <v>1379.0075403183873</v>
      </c>
      <c r="AV385" s="109">
        <f t="shared" si="172"/>
        <v>222053.58623449149</v>
      </c>
      <c r="AW385" s="199">
        <f t="shared" si="199"/>
        <v>1.9905130563639595</v>
      </c>
      <c r="AX385" s="95">
        <f t="shared" si="173"/>
        <v>7671.8760245835701</v>
      </c>
      <c r="AY385" s="194">
        <f t="shared" si="200"/>
        <v>42786</v>
      </c>
      <c r="BA385" s="194">
        <f t="shared" si="201"/>
        <v>42786</v>
      </c>
      <c r="BL385" s="151"/>
      <c r="BM385" s="151"/>
      <c r="BN385" s="151"/>
      <c r="BO385" s="151"/>
      <c r="BP385" s="151"/>
      <c r="BQ385" s="151"/>
      <c r="BR385" s="151"/>
      <c r="BS385" s="96"/>
    </row>
    <row r="386" spans="1:71" ht="15.6" hidden="1" customHeight="1" x14ac:dyDescent="0.3">
      <c r="A386" s="21">
        <v>5</v>
      </c>
      <c r="B386" s="86">
        <f t="shared" si="157"/>
        <v>42449</v>
      </c>
      <c r="C386" s="82">
        <f t="shared" si="158"/>
        <v>365</v>
      </c>
      <c r="D386" s="82">
        <f t="shared" si="161"/>
        <v>28</v>
      </c>
      <c r="E386" s="85">
        <f t="shared" si="159"/>
        <v>125</v>
      </c>
      <c r="F386" s="103">
        <f t="shared" si="174"/>
        <v>17.857142857142858</v>
      </c>
      <c r="G386" s="82">
        <f t="shared" si="175"/>
        <v>17</v>
      </c>
      <c r="H386" s="85">
        <f t="shared" si="176"/>
        <v>6</v>
      </c>
      <c r="I386" s="87">
        <f t="shared" si="177"/>
        <v>4</v>
      </c>
      <c r="J386" s="104">
        <f t="shared" si="178"/>
        <v>0</v>
      </c>
      <c r="K386" s="87">
        <f t="shared" si="179"/>
        <v>0</v>
      </c>
      <c r="L386" s="85">
        <f t="shared" si="162"/>
        <v>125</v>
      </c>
      <c r="M386" s="82">
        <f t="shared" si="180"/>
        <v>4</v>
      </c>
      <c r="N386" s="82">
        <f t="shared" si="163"/>
        <v>4</v>
      </c>
      <c r="O386" s="85">
        <f t="shared" si="181"/>
        <v>0</v>
      </c>
      <c r="P386" s="87">
        <f t="shared" si="182"/>
        <v>1</v>
      </c>
      <c r="Q386" s="85">
        <f t="shared" si="183"/>
        <v>0</v>
      </c>
      <c r="R386" s="87">
        <f t="shared" si="184"/>
        <v>0</v>
      </c>
      <c r="S386" s="85">
        <f t="shared" si="185"/>
        <v>28</v>
      </c>
      <c r="T386" s="87">
        <v>5</v>
      </c>
      <c r="U386" s="82"/>
      <c r="V386" s="108">
        <f t="shared" si="186"/>
        <v>42814</v>
      </c>
      <c r="W386" s="109">
        <f t="shared" si="164"/>
        <v>0</v>
      </c>
      <c r="X386" s="95">
        <f t="shared" si="187"/>
        <v>2</v>
      </c>
      <c r="Y386" s="110">
        <f t="shared" si="165"/>
        <v>5</v>
      </c>
      <c r="Z386" s="111">
        <f t="shared" si="188"/>
        <v>1383.58</v>
      </c>
      <c r="AA386" s="112">
        <f t="shared" si="189"/>
        <v>50</v>
      </c>
      <c r="AB386" s="112">
        <f t="shared" si="166"/>
        <v>1333.58</v>
      </c>
      <c r="AC386" s="111">
        <f t="shared" si="202"/>
        <v>409</v>
      </c>
      <c r="AD386" s="113">
        <f t="shared" si="205"/>
        <v>924.57999999999993</v>
      </c>
      <c r="AE386" s="114">
        <f t="shared" si="190"/>
        <v>195396.29</v>
      </c>
      <c r="AF386" s="86">
        <f t="shared" si="203"/>
        <v>42814</v>
      </c>
      <c r="AG386" s="86">
        <f t="shared" si="160"/>
        <v>42449</v>
      </c>
      <c r="AH386" s="211">
        <f t="shared" si="167"/>
        <v>365</v>
      </c>
      <c r="AI386" s="213">
        <f t="shared" si="168"/>
        <v>28</v>
      </c>
      <c r="AJ386" s="218">
        <f t="shared" si="204"/>
        <v>125</v>
      </c>
      <c r="AK386" s="103">
        <f t="shared" si="191"/>
        <v>17.857142857142858</v>
      </c>
      <c r="AL386" s="82">
        <f t="shared" si="192"/>
        <v>17</v>
      </c>
      <c r="AM386" s="105">
        <f t="shared" si="193"/>
        <v>6</v>
      </c>
      <c r="AN386" s="87">
        <f t="shared" si="194"/>
        <v>4</v>
      </c>
      <c r="AO386" s="240">
        <f t="shared" si="195"/>
        <v>5</v>
      </c>
      <c r="AP386" s="87">
        <f t="shared" si="196"/>
        <v>0</v>
      </c>
      <c r="AQ386" s="85">
        <f t="shared" si="197"/>
        <v>126</v>
      </c>
      <c r="AR386" s="232">
        <f t="shared" si="169"/>
        <v>2</v>
      </c>
      <c r="AS386" s="112">
        <f t="shared" si="198"/>
        <v>1.9643429968210055</v>
      </c>
      <c r="AT386" s="125">
        <f t="shared" si="170"/>
        <v>6403.3482059656026</v>
      </c>
      <c r="AU386" s="256">
        <f t="shared" si="171"/>
        <v>1377.1161405393434</v>
      </c>
      <c r="AV386" s="109">
        <f t="shared" si="172"/>
        <v>220674.57869417311</v>
      </c>
      <c r="AW386" s="199">
        <f t="shared" si="199"/>
        <v>1.9877829364444399</v>
      </c>
      <c r="AX386" s="95">
        <f t="shared" si="173"/>
        <v>7669.8855115272063</v>
      </c>
      <c r="AY386" s="194">
        <f t="shared" si="200"/>
        <v>42814</v>
      </c>
      <c r="BA386" s="194">
        <f t="shared" si="201"/>
        <v>42814</v>
      </c>
      <c r="BL386" s="151"/>
      <c r="BM386" s="151"/>
      <c r="BN386" s="151"/>
      <c r="BO386" s="151"/>
      <c r="BP386" s="151"/>
      <c r="BQ386" s="151"/>
      <c r="BR386" s="151"/>
      <c r="BS386" s="96"/>
    </row>
    <row r="387" spans="1:71" ht="15.6" hidden="1" customHeight="1" x14ac:dyDescent="0.3">
      <c r="A387" s="21">
        <v>6</v>
      </c>
      <c r="B387" s="86">
        <f t="shared" si="157"/>
        <v>42480</v>
      </c>
      <c r="C387" s="82">
        <f t="shared" si="158"/>
        <v>365</v>
      </c>
      <c r="D387" s="82">
        <f t="shared" si="161"/>
        <v>31</v>
      </c>
      <c r="E387" s="85">
        <f t="shared" si="159"/>
        <v>156</v>
      </c>
      <c r="F387" s="103">
        <f t="shared" si="174"/>
        <v>22.285714285714285</v>
      </c>
      <c r="G387" s="82">
        <f t="shared" si="175"/>
        <v>22</v>
      </c>
      <c r="H387" s="85">
        <f t="shared" si="176"/>
        <v>2</v>
      </c>
      <c r="I387" s="87">
        <f t="shared" si="177"/>
        <v>5</v>
      </c>
      <c r="J387" s="104">
        <f t="shared" si="178"/>
        <v>0</v>
      </c>
      <c r="K387" s="87">
        <f t="shared" si="179"/>
        <v>0</v>
      </c>
      <c r="L387" s="85">
        <f t="shared" si="162"/>
        <v>156</v>
      </c>
      <c r="M387" s="82">
        <f t="shared" si="180"/>
        <v>4.4285714285714288</v>
      </c>
      <c r="N387" s="82">
        <f t="shared" si="163"/>
        <v>4</v>
      </c>
      <c r="O387" s="85">
        <f t="shared" si="181"/>
        <v>3</v>
      </c>
      <c r="P387" s="87">
        <f t="shared" si="182"/>
        <v>1</v>
      </c>
      <c r="Q387" s="85">
        <f t="shared" si="183"/>
        <v>0</v>
      </c>
      <c r="R387" s="87">
        <f t="shared" si="184"/>
        <v>0</v>
      </c>
      <c r="S387" s="85">
        <f t="shared" si="185"/>
        <v>31</v>
      </c>
      <c r="T387" s="87">
        <v>6</v>
      </c>
      <c r="U387" s="82"/>
      <c r="V387" s="108">
        <f t="shared" si="186"/>
        <v>42845</v>
      </c>
      <c r="W387" s="109">
        <f t="shared" si="164"/>
        <v>0</v>
      </c>
      <c r="X387" s="95">
        <f t="shared" si="187"/>
        <v>2</v>
      </c>
      <c r="Y387" s="110">
        <f t="shared" si="165"/>
        <v>6</v>
      </c>
      <c r="Z387" s="111">
        <f t="shared" si="188"/>
        <v>1383.58</v>
      </c>
      <c r="AA387" s="112">
        <f t="shared" si="189"/>
        <v>50</v>
      </c>
      <c r="AB387" s="112">
        <f t="shared" si="166"/>
        <v>1333.58</v>
      </c>
      <c r="AC387" s="111">
        <f t="shared" si="202"/>
        <v>407.08</v>
      </c>
      <c r="AD387" s="113">
        <f t="shared" si="205"/>
        <v>926.5</v>
      </c>
      <c r="AE387" s="114">
        <f t="shared" si="190"/>
        <v>194469.79</v>
      </c>
      <c r="AF387" s="86">
        <f t="shared" si="203"/>
        <v>42845</v>
      </c>
      <c r="AG387" s="86">
        <f t="shared" si="160"/>
        <v>42480</v>
      </c>
      <c r="AH387" s="211">
        <f t="shared" si="167"/>
        <v>365</v>
      </c>
      <c r="AI387" s="213">
        <f t="shared" si="168"/>
        <v>31</v>
      </c>
      <c r="AJ387" s="218">
        <f t="shared" si="204"/>
        <v>156</v>
      </c>
      <c r="AK387" s="103">
        <f t="shared" si="191"/>
        <v>22.285714285714285</v>
      </c>
      <c r="AL387" s="82">
        <f t="shared" si="192"/>
        <v>22</v>
      </c>
      <c r="AM387" s="105">
        <f t="shared" si="193"/>
        <v>2</v>
      </c>
      <c r="AN387" s="87">
        <f t="shared" si="194"/>
        <v>5</v>
      </c>
      <c r="AO387" s="240">
        <f t="shared" si="195"/>
        <v>5</v>
      </c>
      <c r="AP387" s="87">
        <f t="shared" si="196"/>
        <v>0</v>
      </c>
      <c r="AQ387" s="85">
        <f t="shared" si="197"/>
        <v>157</v>
      </c>
      <c r="AR387" s="232">
        <f t="shared" si="169"/>
        <v>2</v>
      </c>
      <c r="AS387" s="112">
        <f t="shared" si="198"/>
        <v>1.9572882471176076</v>
      </c>
      <c r="AT387" s="125">
        <f t="shared" si="170"/>
        <v>6401.3838629687816</v>
      </c>
      <c r="AU387" s="256">
        <f t="shared" si="171"/>
        <v>1375.0251166269954</v>
      </c>
      <c r="AV387" s="109">
        <f t="shared" si="172"/>
        <v>219297.46255363376</v>
      </c>
      <c r="AW387" s="199">
        <f t="shared" si="199"/>
        <v>1.9847646712957687</v>
      </c>
      <c r="AX387" s="95">
        <f t="shared" si="173"/>
        <v>7667.8977285907622</v>
      </c>
      <c r="AY387" s="194">
        <f t="shared" si="200"/>
        <v>42845</v>
      </c>
      <c r="BA387" s="194">
        <f t="shared" si="201"/>
        <v>42845</v>
      </c>
      <c r="BL387" s="151"/>
      <c r="BM387" s="151"/>
      <c r="BN387" s="151"/>
      <c r="BO387" s="151"/>
      <c r="BP387" s="151"/>
      <c r="BQ387" s="151"/>
      <c r="BR387" s="151"/>
      <c r="BS387" s="96"/>
    </row>
    <row r="388" spans="1:71" ht="15.6" hidden="1" customHeight="1" x14ac:dyDescent="0.3">
      <c r="A388" s="21">
        <v>7</v>
      </c>
      <c r="B388" s="86">
        <f t="shared" si="157"/>
        <v>42510</v>
      </c>
      <c r="C388" s="82">
        <f t="shared" si="158"/>
        <v>365</v>
      </c>
      <c r="D388" s="82">
        <f t="shared" si="161"/>
        <v>30</v>
      </c>
      <c r="E388" s="85">
        <f t="shared" si="159"/>
        <v>186</v>
      </c>
      <c r="F388" s="103">
        <f t="shared" si="174"/>
        <v>26.571428571428573</v>
      </c>
      <c r="G388" s="82">
        <f t="shared" si="175"/>
        <v>26</v>
      </c>
      <c r="H388" s="85">
        <f t="shared" si="176"/>
        <v>4</v>
      </c>
      <c r="I388" s="87">
        <f t="shared" si="177"/>
        <v>6</v>
      </c>
      <c r="J388" s="104">
        <f t="shared" si="178"/>
        <v>0</v>
      </c>
      <c r="K388" s="87">
        <f t="shared" si="179"/>
        <v>0</v>
      </c>
      <c r="L388" s="85">
        <f t="shared" si="162"/>
        <v>186</v>
      </c>
      <c r="M388" s="82">
        <f t="shared" si="180"/>
        <v>4.2857142857142856</v>
      </c>
      <c r="N388" s="82">
        <f t="shared" si="163"/>
        <v>4</v>
      </c>
      <c r="O388" s="85">
        <f t="shared" si="181"/>
        <v>2</v>
      </c>
      <c r="P388" s="87">
        <f t="shared" si="182"/>
        <v>1</v>
      </c>
      <c r="Q388" s="85">
        <f t="shared" si="183"/>
        <v>0</v>
      </c>
      <c r="R388" s="87">
        <f t="shared" si="184"/>
        <v>0</v>
      </c>
      <c r="S388" s="85">
        <f t="shared" si="185"/>
        <v>30</v>
      </c>
      <c r="T388" s="87">
        <v>7</v>
      </c>
      <c r="U388" s="82"/>
      <c r="V388" s="108">
        <f t="shared" si="186"/>
        <v>42875</v>
      </c>
      <c r="W388" s="109">
        <f t="shared" si="164"/>
        <v>0</v>
      </c>
      <c r="X388" s="95">
        <f t="shared" si="187"/>
        <v>2</v>
      </c>
      <c r="Y388" s="110">
        <f t="shared" si="165"/>
        <v>7</v>
      </c>
      <c r="Z388" s="111">
        <f t="shared" si="188"/>
        <v>1383.58</v>
      </c>
      <c r="AA388" s="112">
        <f t="shared" si="189"/>
        <v>50</v>
      </c>
      <c r="AB388" s="112">
        <f t="shared" si="166"/>
        <v>1333.58</v>
      </c>
      <c r="AC388" s="111">
        <f t="shared" si="202"/>
        <v>405.15</v>
      </c>
      <c r="AD388" s="113">
        <f t="shared" si="205"/>
        <v>928.43</v>
      </c>
      <c r="AE388" s="114">
        <f t="shared" si="190"/>
        <v>193541.36000000002</v>
      </c>
      <c r="AF388" s="86">
        <f t="shared" si="203"/>
        <v>42875</v>
      </c>
      <c r="AG388" s="86">
        <f t="shared" si="160"/>
        <v>42510</v>
      </c>
      <c r="AH388" s="211">
        <f t="shared" si="167"/>
        <v>365</v>
      </c>
      <c r="AI388" s="213">
        <f t="shared" si="168"/>
        <v>30</v>
      </c>
      <c r="AJ388" s="218">
        <f t="shared" si="204"/>
        <v>186</v>
      </c>
      <c r="AK388" s="103">
        <f t="shared" si="191"/>
        <v>26.571428571428573</v>
      </c>
      <c r="AL388" s="82">
        <f t="shared" si="192"/>
        <v>26</v>
      </c>
      <c r="AM388" s="105">
        <f t="shared" si="193"/>
        <v>4</v>
      </c>
      <c r="AN388" s="87">
        <f t="shared" si="194"/>
        <v>6</v>
      </c>
      <c r="AO388" s="240">
        <f t="shared" si="195"/>
        <v>5</v>
      </c>
      <c r="AP388" s="87">
        <f t="shared" si="196"/>
        <v>0</v>
      </c>
      <c r="AQ388" s="85">
        <f t="shared" si="197"/>
        <v>187</v>
      </c>
      <c r="AR388" s="232">
        <f t="shared" si="169"/>
        <v>2</v>
      </c>
      <c r="AS388" s="112">
        <f t="shared" si="198"/>
        <v>1.9502588338719755</v>
      </c>
      <c r="AT388" s="125">
        <f t="shared" si="170"/>
        <v>6399.4265747216641</v>
      </c>
      <c r="AU388" s="256">
        <f t="shared" si="171"/>
        <v>1373.004568196945</v>
      </c>
      <c r="AV388" s="109">
        <f t="shared" si="172"/>
        <v>217922.43743700677</v>
      </c>
      <c r="AW388" s="199">
        <f t="shared" si="199"/>
        <v>1.9818481331961273</v>
      </c>
      <c r="AX388" s="95">
        <f t="shared" si="173"/>
        <v>7665.9129639194662</v>
      </c>
      <c r="AY388" s="194">
        <f t="shared" si="200"/>
        <v>42875</v>
      </c>
      <c r="BA388" s="194">
        <f t="shared" si="201"/>
        <v>42875</v>
      </c>
      <c r="BL388" s="151"/>
      <c r="BM388" s="151"/>
      <c r="BN388" s="151"/>
      <c r="BO388" s="151"/>
      <c r="BP388" s="151"/>
      <c r="BQ388" s="151"/>
      <c r="BR388" s="151"/>
      <c r="BS388" s="96"/>
    </row>
    <row r="389" spans="1:71" ht="15.6" hidden="1" customHeight="1" x14ac:dyDescent="0.3">
      <c r="A389" s="21">
        <v>8</v>
      </c>
      <c r="B389" s="86">
        <f t="shared" si="157"/>
        <v>42541</v>
      </c>
      <c r="C389" s="82">
        <f t="shared" si="158"/>
        <v>365</v>
      </c>
      <c r="D389" s="82">
        <f t="shared" si="161"/>
        <v>31</v>
      </c>
      <c r="E389" s="85">
        <f t="shared" si="159"/>
        <v>217</v>
      </c>
      <c r="F389" s="103">
        <f t="shared" si="174"/>
        <v>31</v>
      </c>
      <c r="G389" s="82">
        <f t="shared" si="175"/>
        <v>31</v>
      </c>
      <c r="H389" s="85">
        <f t="shared" si="176"/>
        <v>0</v>
      </c>
      <c r="I389" s="87">
        <f t="shared" si="177"/>
        <v>7</v>
      </c>
      <c r="J389" s="104">
        <f t="shared" si="178"/>
        <v>0</v>
      </c>
      <c r="K389" s="87">
        <f t="shared" si="179"/>
        <v>0</v>
      </c>
      <c r="L389" s="85">
        <f t="shared" si="162"/>
        <v>217</v>
      </c>
      <c r="M389" s="82">
        <f t="shared" si="180"/>
        <v>4.4285714285714288</v>
      </c>
      <c r="N389" s="82">
        <f t="shared" si="163"/>
        <v>4</v>
      </c>
      <c r="O389" s="85">
        <f t="shared" si="181"/>
        <v>3</v>
      </c>
      <c r="P389" s="87">
        <f t="shared" si="182"/>
        <v>1</v>
      </c>
      <c r="Q389" s="85">
        <f t="shared" si="183"/>
        <v>0</v>
      </c>
      <c r="R389" s="87">
        <f t="shared" si="184"/>
        <v>0</v>
      </c>
      <c r="S389" s="85">
        <f t="shared" si="185"/>
        <v>31</v>
      </c>
      <c r="T389" s="87">
        <v>8</v>
      </c>
      <c r="U389" s="82"/>
      <c r="V389" s="108">
        <f t="shared" si="186"/>
        <v>42906</v>
      </c>
      <c r="W389" s="109">
        <f t="shared" si="164"/>
        <v>0</v>
      </c>
      <c r="X389" s="95">
        <f t="shared" si="187"/>
        <v>2</v>
      </c>
      <c r="Y389" s="110">
        <f t="shared" si="165"/>
        <v>8</v>
      </c>
      <c r="Z389" s="111">
        <f t="shared" si="188"/>
        <v>1383.58</v>
      </c>
      <c r="AA389" s="112">
        <f t="shared" si="189"/>
        <v>50</v>
      </c>
      <c r="AB389" s="112">
        <f t="shared" si="166"/>
        <v>1333.58</v>
      </c>
      <c r="AC389" s="111">
        <f t="shared" si="202"/>
        <v>403.21</v>
      </c>
      <c r="AD389" s="113">
        <f t="shared" si="205"/>
        <v>930.36999999999989</v>
      </c>
      <c r="AE389" s="114">
        <f t="shared" si="190"/>
        <v>192610.99000000002</v>
      </c>
      <c r="AF389" s="86">
        <f t="shared" si="203"/>
        <v>42906</v>
      </c>
      <c r="AG389" s="86">
        <f t="shared" si="160"/>
        <v>42541</v>
      </c>
      <c r="AH389" s="211">
        <f t="shared" si="167"/>
        <v>365</v>
      </c>
      <c r="AI389" s="213">
        <f t="shared" si="168"/>
        <v>31</v>
      </c>
      <c r="AJ389" s="218">
        <f t="shared" si="204"/>
        <v>217</v>
      </c>
      <c r="AK389" s="103">
        <f t="shared" si="191"/>
        <v>31</v>
      </c>
      <c r="AL389" s="82">
        <f t="shared" si="192"/>
        <v>31</v>
      </c>
      <c r="AM389" s="105">
        <f t="shared" si="193"/>
        <v>0</v>
      </c>
      <c r="AN389" s="87">
        <f t="shared" si="194"/>
        <v>7</v>
      </c>
      <c r="AO389" s="240">
        <f t="shared" si="195"/>
        <v>5</v>
      </c>
      <c r="AP389" s="87">
        <f t="shared" si="196"/>
        <v>0</v>
      </c>
      <c r="AQ389" s="85">
        <f t="shared" si="197"/>
        <v>218</v>
      </c>
      <c r="AR389" s="232">
        <f t="shared" si="169"/>
        <v>2</v>
      </c>
      <c r="AS389" s="112">
        <f t="shared" si="198"/>
        <v>1.9432546660906487</v>
      </c>
      <c r="AT389" s="125">
        <f t="shared" si="170"/>
        <v>6397.4763158877922</v>
      </c>
      <c r="AU389" s="256">
        <f t="shared" si="171"/>
        <v>1370.9197873281805</v>
      </c>
      <c r="AV389" s="109">
        <f t="shared" si="172"/>
        <v>216549.43286880982</v>
      </c>
      <c r="AW389" s="199">
        <f t="shared" si="199"/>
        <v>1.9788388794990988</v>
      </c>
      <c r="AX389" s="95">
        <f t="shared" si="173"/>
        <v>7663.9311157862703</v>
      </c>
      <c r="AY389" s="194">
        <f t="shared" si="200"/>
        <v>42906</v>
      </c>
      <c r="BA389" s="194">
        <f t="shared" si="201"/>
        <v>42906</v>
      </c>
      <c r="BL389" s="151"/>
      <c r="BM389" s="151"/>
      <c r="BN389" s="151"/>
      <c r="BO389" s="151"/>
      <c r="BP389" s="151"/>
      <c r="BQ389" s="151"/>
      <c r="BR389" s="151"/>
      <c r="BS389" s="96"/>
    </row>
    <row r="390" spans="1:71" ht="15.6" hidden="1" customHeight="1" x14ac:dyDescent="0.3">
      <c r="A390" s="21">
        <v>9</v>
      </c>
      <c r="B390" s="86">
        <f t="shared" si="157"/>
        <v>42571</v>
      </c>
      <c r="C390" s="82">
        <f t="shared" si="158"/>
        <v>365</v>
      </c>
      <c r="D390" s="82">
        <f t="shared" si="161"/>
        <v>30</v>
      </c>
      <c r="E390" s="85">
        <f t="shared" si="159"/>
        <v>247</v>
      </c>
      <c r="F390" s="103">
        <f t="shared" si="174"/>
        <v>35.285714285714285</v>
      </c>
      <c r="G390" s="82">
        <f t="shared" si="175"/>
        <v>35</v>
      </c>
      <c r="H390" s="85">
        <f t="shared" si="176"/>
        <v>2</v>
      </c>
      <c r="I390" s="87">
        <f t="shared" si="177"/>
        <v>8</v>
      </c>
      <c r="J390" s="104">
        <f t="shared" si="178"/>
        <v>0</v>
      </c>
      <c r="K390" s="87">
        <f t="shared" si="179"/>
        <v>0</v>
      </c>
      <c r="L390" s="85">
        <f t="shared" si="162"/>
        <v>247</v>
      </c>
      <c r="M390" s="82">
        <f t="shared" si="180"/>
        <v>4.2857142857142856</v>
      </c>
      <c r="N390" s="82">
        <f t="shared" si="163"/>
        <v>4</v>
      </c>
      <c r="O390" s="85">
        <f t="shared" si="181"/>
        <v>2</v>
      </c>
      <c r="P390" s="87">
        <f t="shared" si="182"/>
        <v>1</v>
      </c>
      <c r="Q390" s="85">
        <f t="shared" si="183"/>
        <v>0</v>
      </c>
      <c r="R390" s="87">
        <f t="shared" si="184"/>
        <v>0</v>
      </c>
      <c r="S390" s="85">
        <f t="shared" si="185"/>
        <v>30</v>
      </c>
      <c r="T390" s="87">
        <v>9</v>
      </c>
      <c r="U390" s="82"/>
      <c r="V390" s="108">
        <f t="shared" si="186"/>
        <v>42936</v>
      </c>
      <c r="W390" s="109">
        <f t="shared" si="164"/>
        <v>0</v>
      </c>
      <c r="X390" s="95">
        <f t="shared" si="187"/>
        <v>2</v>
      </c>
      <c r="Y390" s="110">
        <f t="shared" si="165"/>
        <v>9</v>
      </c>
      <c r="Z390" s="111">
        <f t="shared" si="188"/>
        <v>1383.58</v>
      </c>
      <c r="AA390" s="112">
        <f t="shared" si="189"/>
        <v>50</v>
      </c>
      <c r="AB390" s="112">
        <f t="shared" si="166"/>
        <v>1333.58</v>
      </c>
      <c r="AC390" s="111">
        <f t="shared" si="202"/>
        <v>401.27</v>
      </c>
      <c r="AD390" s="113">
        <f t="shared" si="205"/>
        <v>932.31</v>
      </c>
      <c r="AE390" s="114">
        <f t="shared" si="190"/>
        <v>191678.68000000002</v>
      </c>
      <c r="AF390" s="86">
        <f t="shared" si="203"/>
        <v>42936</v>
      </c>
      <c r="AG390" s="86">
        <f t="shared" si="160"/>
        <v>42571</v>
      </c>
      <c r="AH390" s="211">
        <f t="shared" si="167"/>
        <v>365</v>
      </c>
      <c r="AI390" s="213">
        <f t="shared" si="168"/>
        <v>30</v>
      </c>
      <c r="AJ390" s="218">
        <f t="shared" si="204"/>
        <v>247</v>
      </c>
      <c r="AK390" s="103">
        <f t="shared" si="191"/>
        <v>35.285714285714285</v>
      </c>
      <c r="AL390" s="82">
        <f t="shared" si="192"/>
        <v>35</v>
      </c>
      <c r="AM390" s="105">
        <f t="shared" si="193"/>
        <v>2</v>
      </c>
      <c r="AN390" s="87">
        <f t="shared" si="194"/>
        <v>8</v>
      </c>
      <c r="AO390" s="240">
        <f t="shared" si="195"/>
        <v>5</v>
      </c>
      <c r="AP390" s="87">
        <f t="shared" si="196"/>
        <v>0</v>
      </c>
      <c r="AQ390" s="85">
        <f t="shared" si="197"/>
        <v>248</v>
      </c>
      <c r="AR390" s="232">
        <f t="shared" si="169"/>
        <v>2</v>
      </c>
      <c r="AS390" s="112">
        <f t="shared" si="198"/>
        <v>1.9362756531069607</v>
      </c>
      <c r="AT390" s="125">
        <f t="shared" si="170"/>
        <v>6395.5330612217012</v>
      </c>
      <c r="AU390" s="256">
        <f t="shared" si="171"/>
        <v>1368.9052715273299</v>
      </c>
      <c r="AV390" s="109">
        <f t="shared" si="172"/>
        <v>215178.51308148165</v>
      </c>
      <c r="AW390" s="199">
        <f t="shared" si="199"/>
        <v>1.9759310491308044</v>
      </c>
      <c r="AX390" s="95">
        <f t="shared" si="173"/>
        <v>7661.9522769067717</v>
      </c>
      <c r="AY390" s="194">
        <f t="shared" si="200"/>
        <v>42936</v>
      </c>
      <c r="BA390" s="194">
        <f t="shared" si="201"/>
        <v>42936</v>
      </c>
      <c r="BL390" s="151"/>
      <c r="BM390" s="151"/>
      <c r="BN390" s="151"/>
      <c r="BO390" s="151"/>
      <c r="BP390" s="151"/>
      <c r="BQ390" s="151"/>
      <c r="BR390" s="151"/>
      <c r="BS390" s="96"/>
    </row>
    <row r="391" spans="1:71" ht="15.6" hidden="1" customHeight="1" x14ac:dyDescent="0.3">
      <c r="A391" s="21">
        <v>10</v>
      </c>
      <c r="B391" s="86">
        <f t="shared" si="157"/>
        <v>42602</v>
      </c>
      <c r="C391" s="82">
        <f t="shared" si="158"/>
        <v>365</v>
      </c>
      <c r="D391" s="82">
        <f t="shared" si="161"/>
        <v>31</v>
      </c>
      <c r="E391" s="85">
        <f t="shared" si="159"/>
        <v>278</v>
      </c>
      <c r="F391" s="103">
        <f t="shared" si="174"/>
        <v>39.714285714285715</v>
      </c>
      <c r="G391" s="82">
        <f t="shared" si="175"/>
        <v>39</v>
      </c>
      <c r="H391" s="85">
        <f t="shared" si="176"/>
        <v>5</v>
      </c>
      <c r="I391" s="87">
        <f t="shared" si="177"/>
        <v>9</v>
      </c>
      <c r="J391" s="104">
        <f t="shared" si="178"/>
        <v>0</v>
      </c>
      <c r="K391" s="87">
        <f t="shared" si="179"/>
        <v>0</v>
      </c>
      <c r="L391" s="85">
        <f t="shared" si="162"/>
        <v>278</v>
      </c>
      <c r="M391" s="82">
        <f t="shared" si="180"/>
        <v>4.4285714285714288</v>
      </c>
      <c r="N391" s="82">
        <f t="shared" si="163"/>
        <v>4</v>
      </c>
      <c r="O391" s="85">
        <f t="shared" si="181"/>
        <v>3</v>
      </c>
      <c r="P391" s="87">
        <f t="shared" si="182"/>
        <v>1</v>
      </c>
      <c r="Q391" s="85">
        <f t="shared" si="183"/>
        <v>0</v>
      </c>
      <c r="R391" s="87">
        <f t="shared" si="184"/>
        <v>0</v>
      </c>
      <c r="S391" s="85">
        <f t="shared" si="185"/>
        <v>31</v>
      </c>
      <c r="T391" s="87">
        <v>10</v>
      </c>
      <c r="U391" s="82"/>
      <c r="V391" s="108">
        <f t="shared" si="186"/>
        <v>42967</v>
      </c>
      <c r="W391" s="109">
        <f t="shared" si="164"/>
        <v>0</v>
      </c>
      <c r="X391" s="95">
        <f t="shared" si="187"/>
        <v>2</v>
      </c>
      <c r="Y391" s="110">
        <f t="shared" si="165"/>
        <v>10</v>
      </c>
      <c r="Z391" s="111">
        <f t="shared" si="188"/>
        <v>1383.58</v>
      </c>
      <c r="AA391" s="112">
        <f t="shared" si="189"/>
        <v>50</v>
      </c>
      <c r="AB391" s="112">
        <f t="shared" si="166"/>
        <v>1333.58</v>
      </c>
      <c r="AC391" s="111">
        <f t="shared" si="202"/>
        <v>399.33</v>
      </c>
      <c r="AD391" s="113">
        <f t="shared" si="205"/>
        <v>934.25</v>
      </c>
      <c r="AE391" s="114">
        <f t="shared" si="190"/>
        <v>190744.43000000002</v>
      </c>
      <c r="AF391" s="86">
        <f t="shared" si="203"/>
        <v>42967</v>
      </c>
      <c r="AG391" s="86">
        <f t="shared" si="160"/>
        <v>42602</v>
      </c>
      <c r="AH391" s="211">
        <f t="shared" si="167"/>
        <v>365</v>
      </c>
      <c r="AI391" s="213">
        <f t="shared" si="168"/>
        <v>31</v>
      </c>
      <c r="AJ391" s="218">
        <f t="shared" si="204"/>
        <v>278</v>
      </c>
      <c r="AK391" s="103">
        <f t="shared" si="191"/>
        <v>39.714285714285715</v>
      </c>
      <c r="AL391" s="82">
        <f t="shared" si="192"/>
        <v>39</v>
      </c>
      <c r="AM391" s="105">
        <f t="shared" si="193"/>
        <v>5</v>
      </c>
      <c r="AN391" s="87">
        <f t="shared" si="194"/>
        <v>9</v>
      </c>
      <c r="AO391" s="240">
        <f t="shared" si="195"/>
        <v>5</v>
      </c>
      <c r="AP391" s="87">
        <f t="shared" si="196"/>
        <v>0</v>
      </c>
      <c r="AQ391" s="85">
        <f t="shared" si="197"/>
        <v>279</v>
      </c>
      <c r="AR391" s="232">
        <f t="shared" si="169"/>
        <v>2</v>
      </c>
      <c r="AS391" s="112">
        <f t="shared" si="198"/>
        <v>1.929321704579865</v>
      </c>
      <c r="AT391" s="125">
        <f t="shared" si="170"/>
        <v>6393.596785568594</v>
      </c>
      <c r="AU391" s="256">
        <f t="shared" si="171"/>
        <v>1366.8267150626718</v>
      </c>
      <c r="AV391" s="109">
        <f t="shared" si="172"/>
        <v>213809.60780995432</v>
      </c>
      <c r="AW391" s="199">
        <f t="shared" si="199"/>
        <v>1.9729307799804729</v>
      </c>
      <c r="AX391" s="95">
        <f t="shared" si="173"/>
        <v>7659.9763458576408</v>
      </c>
      <c r="AY391" s="194">
        <f t="shared" si="200"/>
        <v>42967</v>
      </c>
      <c r="BA391" s="194">
        <f t="shared" si="201"/>
        <v>42967</v>
      </c>
      <c r="BL391" s="151"/>
      <c r="BM391" s="151"/>
      <c r="BN391" s="151"/>
      <c r="BO391" s="151"/>
      <c r="BP391" s="151"/>
      <c r="BQ391" s="151"/>
      <c r="BR391" s="151"/>
      <c r="BS391" s="96"/>
    </row>
    <row r="392" spans="1:71" ht="15.6" hidden="1" customHeight="1" x14ac:dyDescent="0.3">
      <c r="A392" s="21">
        <v>11</v>
      </c>
      <c r="B392" s="86">
        <f t="shared" si="157"/>
        <v>42633</v>
      </c>
      <c r="C392" s="82">
        <f t="shared" si="158"/>
        <v>365</v>
      </c>
      <c r="D392" s="82">
        <f t="shared" si="161"/>
        <v>31</v>
      </c>
      <c r="E392" s="85">
        <f t="shared" si="159"/>
        <v>309</v>
      </c>
      <c r="F392" s="103">
        <f t="shared" si="174"/>
        <v>44.142857142857146</v>
      </c>
      <c r="G392" s="82">
        <f t="shared" si="175"/>
        <v>44</v>
      </c>
      <c r="H392" s="85">
        <f t="shared" si="176"/>
        <v>1</v>
      </c>
      <c r="I392" s="87">
        <f t="shared" si="177"/>
        <v>10</v>
      </c>
      <c r="J392" s="104">
        <f t="shared" si="178"/>
        <v>0</v>
      </c>
      <c r="K392" s="87">
        <f t="shared" si="179"/>
        <v>0</v>
      </c>
      <c r="L392" s="85">
        <f t="shared" si="162"/>
        <v>309</v>
      </c>
      <c r="M392" s="82">
        <f t="shared" si="180"/>
        <v>4.4285714285714288</v>
      </c>
      <c r="N392" s="82">
        <f t="shared" si="163"/>
        <v>4</v>
      </c>
      <c r="O392" s="85">
        <f t="shared" si="181"/>
        <v>3</v>
      </c>
      <c r="P392" s="87">
        <f t="shared" si="182"/>
        <v>1</v>
      </c>
      <c r="Q392" s="85">
        <f t="shared" si="183"/>
        <v>0</v>
      </c>
      <c r="R392" s="87">
        <f t="shared" si="184"/>
        <v>0</v>
      </c>
      <c r="S392" s="85">
        <f t="shared" si="185"/>
        <v>31</v>
      </c>
      <c r="T392" s="87">
        <v>11</v>
      </c>
      <c r="U392" s="82"/>
      <c r="V392" s="108">
        <f t="shared" si="186"/>
        <v>42998</v>
      </c>
      <c r="W392" s="109">
        <f t="shared" si="164"/>
        <v>0</v>
      </c>
      <c r="X392" s="95">
        <f t="shared" si="187"/>
        <v>2</v>
      </c>
      <c r="Y392" s="110">
        <f t="shared" si="165"/>
        <v>11</v>
      </c>
      <c r="Z392" s="111">
        <f t="shared" si="188"/>
        <v>1383.58</v>
      </c>
      <c r="AA392" s="112">
        <f t="shared" si="189"/>
        <v>50</v>
      </c>
      <c r="AB392" s="112">
        <f t="shared" si="166"/>
        <v>1333.58</v>
      </c>
      <c r="AC392" s="111">
        <f t="shared" si="202"/>
        <v>397.38</v>
      </c>
      <c r="AD392" s="113">
        <f t="shared" si="205"/>
        <v>936.19999999999993</v>
      </c>
      <c r="AE392" s="114">
        <f t="shared" si="190"/>
        <v>189808.23</v>
      </c>
      <c r="AF392" s="86">
        <f t="shared" si="203"/>
        <v>42998</v>
      </c>
      <c r="AG392" s="86">
        <f t="shared" si="160"/>
        <v>42633</v>
      </c>
      <c r="AH392" s="211">
        <f t="shared" si="167"/>
        <v>365</v>
      </c>
      <c r="AI392" s="213">
        <f t="shared" si="168"/>
        <v>31</v>
      </c>
      <c r="AJ392" s="218">
        <f t="shared" si="204"/>
        <v>309</v>
      </c>
      <c r="AK392" s="103">
        <f t="shared" si="191"/>
        <v>44.142857142857146</v>
      </c>
      <c r="AL392" s="82">
        <f t="shared" si="192"/>
        <v>44</v>
      </c>
      <c r="AM392" s="105">
        <f t="shared" si="193"/>
        <v>1</v>
      </c>
      <c r="AN392" s="87">
        <f t="shared" si="194"/>
        <v>10</v>
      </c>
      <c r="AO392" s="240">
        <f t="shared" si="195"/>
        <v>5</v>
      </c>
      <c r="AP392" s="87">
        <f t="shared" si="196"/>
        <v>0</v>
      </c>
      <c r="AQ392" s="85">
        <f t="shared" si="197"/>
        <v>310</v>
      </c>
      <c r="AR392" s="232">
        <f t="shared" si="169"/>
        <v>2</v>
      </c>
      <c r="AS392" s="112">
        <f t="shared" si="198"/>
        <v>1.9223927304927673</v>
      </c>
      <c r="AT392" s="125">
        <f t="shared" si="170"/>
        <v>6391.6674638640143</v>
      </c>
      <c r="AU392" s="256">
        <f t="shared" si="171"/>
        <v>1364.7513146943975</v>
      </c>
      <c r="AV392" s="109">
        <f t="shared" si="172"/>
        <v>212442.78109489166</v>
      </c>
      <c r="AW392" s="199">
        <f t="shared" si="199"/>
        <v>1.9699350664622721</v>
      </c>
      <c r="AX392" s="95">
        <f t="shared" si="173"/>
        <v>7658.0034150776601</v>
      </c>
      <c r="AY392" s="194">
        <f t="shared" si="200"/>
        <v>42998</v>
      </c>
      <c r="BA392" s="194">
        <f t="shared" si="201"/>
        <v>42998</v>
      </c>
      <c r="BL392" s="151"/>
      <c r="BM392" s="151"/>
      <c r="BN392" s="151"/>
      <c r="BO392" s="151"/>
      <c r="BP392" s="151"/>
      <c r="BQ392" s="151"/>
      <c r="BR392" s="151"/>
      <c r="BS392" s="96"/>
    </row>
    <row r="393" spans="1:71" ht="15.6" hidden="1" customHeight="1" x14ac:dyDescent="0.3">
      <c r="A393" s="21">
        <v>12</v>
      </c>
      <c r="B393" s="86">
        <f t="shared" si="157"/>
        <v>42663</v>
      </c>
      <c r="C393" s="82">
        <f t="shared" si="158"/>
        <v>365</v>
      </c>
      <c r="D393" s="82">
        <f t="shared" si="161"/>
        <v>30</v>
      </c>
      <c r="E393" s="85">
        <f t="shared" si="159"/>
        <v>339</v>
      </c>
      <c r="F393" s="103">
        <f t="shared" si="174"/>
        <v>48.428571428571431</v>
      </c>
      <c r="G393" s="82">
        <f t="shared" si="175"/>
        <v>48</v>
      </c>
      <c r="H393" s="85">
        <f t="shared" si="176"/>
        <v>3</v>
      </c>
      <c r="I393" s="87">
        <f t="shared" si="177"/>
        <v>11</v>
      </c>
      <c r="J393" s="104">
        <f t="shared" si="178"/>
        <v>0</v>
      </c>
      <c r="K393" s="87">
        <f t="shared" si="179"/>
        <v>0</v>
      </c>
      <c r="L393" s="85">
        <f t="shared" si="162"/>
        <v>339</v>
      </c>
      <c r="M393" s="82">
        <f t="shared" si="180"/>
        <v>4.2857142857142856</v>
      </c>
      <c r="N393" s="82">
        <f t="shared" si="163"/>
        <v>4</v>
      </c>
      <c r="O393" s="85">
        <f t="shared" si="181"/>
        <v>2</v>
      </c>
      <c r="P393" s="87">
        <f t="shared" si="182"/>
        <v>1</v>
      </c>
      <c r="Q393" s="85">
        <f t="shared" si="183"/>
        <v>0</v>
      </c>
      <c r="R393" s="87">
        <f t="shared" si="184"/>
        <v>0</v>
      </c>
      <c r="S393" s="85">
        <f t="shared" si="185"/>
        <v>30</v>
      </c>
      <c r="T393" s="87">
        <v>12</v>
      </c>
      <c r="U393" s="82"/>
      <c r="V393" s="108">
        <f t="shared" si="186"/>
        <v>43028</v>
      </c>
      <c r="W393" s="109">
        <f t="shared" si="164"/>
        <v>0</v>
      </c>
      <c r="X393" s="95">
        <f t="shared" si="187"/>
        <v>2</v>
      </c>
      <c r="Y393" s="110">
        <f t="shared" si="165"/>
        <v>12</v>
      </c>
      <c r="Z393" s="111">
        <f t="shared" si="188"/>
        <v>1383.58</v>
      </c>
      <c r="AA393" s="112">
        <f t="shared" si="189"/>
        <v>50</v>
      </c>
      <c r="AB393" s="112">
        <f t="shared" si="166"/>
        <v>1333.58</v>
      </c>
      <c r="AC393" s="111">
        <f t="shared" si="202"/>
        <v>395.43</v>
      </c>
      <c r="AD393" s="113">
        <f t="shared" si="205"/>
        <v>938.14999999999986</v>
      </c>
      <c r="AE393" s="114">
        <f t="shared" si="190"/>
        <v>188870.08000000002</v>
      </c>
      <c r="AF393" s="86">
        <f t="shared" si="203"/>
        <v>43028</v>
      </c>
      <c r="AG393" s="86">
        <f t="shared" si="160"/>
        <v>42663</v>
      </c>
      <c r="AH393" s="211">
        <f t="shared" si="167"/>
        <v>365</v>
      </c>
      <c r="AI393" s="213">
        <f t="shared" si="168"/>
        <v>30</v>
      </c>
      <c r="AJ393" s="218">
        <f t="shared" si="204"/>
        <v>339</v>
      </c>
      <c r="AK393" s="103">
        <f t="shared" si="191"/>
        <v>48.428571428571431</v>
      </c>
      <c r="AL393" s="82">
        <f t="shared" si="192"/>
        <v>48</v>
      </c>
      <c r="AM393" s="105">
        <f t="shared" si="193"/>
        <v>3</v>
      </c>
      <c r="AN393" s="87">
        <f t="shared" si="194"/>
        <v>11</v>
      </c>
      <c r="AO393" s="240">
        <f t="shared" si="195"/>
        <v>5</v>
      </c>
      <c r="AP393" s="87">
        <f t="shared" si="196"/>
        <v>0</v>
      </c>
      <c r="AQ393" s="85">
        <f t="shared" si="197"/>
        <v>340</v>
      </c>
      <c r="AR393" s="232">
        <f t="shared" si="169"/>
        <v>2</v>
      </c>
      <c r="AS393" s="112">
        <f t="shared" si="198"/>
        <v>1.9154886411523582</v>
      </c>
      <c r="AT393" s="125">
        <f t="shared" si="170"/>
        <v>6389.7450711335214</v>
      </c>
      <c r="AU393" s="256">
        <f t="shared" si="171"/>
        <v>1362.7458632353869</v>
      </c>
      <c r="AV393" s="109">
        <f t="shared" si="172"/>
        <v>211078.02978019725</v>
      </c>
      <c r="AW393" s="199">
        <f t="shared" si="199"/>
        <v>1.9670403199171278</v>
      </c>
      <c r="AX393" s="95">
        <f t="shared" si="173"/>
        <v>7656.0334800111978</v>
      </c>
      <c r="AY393" s="194">
        <f t="shared" si="200"/>
        <v>43028</v>
      </c>
      <c r="BA393" s="194">
        <f t="shared" si="201"/>
        <v>43028</v>
      </c>
      <c r="BL393" s="151"/>
      <c r="BM393" s="151"/>
      <c r="BN393" s="151"/>
      <c r="BO393" s="151"/>
      <c r="BP393" s="151"/>
      <c r="BQ393" s="151"/>
      <c r="BR393" s="151"/>
      <c r="BS393" s="96"/>
    </row>
    <row r="394" spans="1:71" ht="15.6" hidden="1" customHeight="1" x14ac:dyDescent="0.3">
      <c r="A394" s="21">
        <v>13</v>
      </c>
      <c r="B394" s="86">
        <f t="shared" si="157"/>
        <v>42694</v>
      </c>
      <c r="C394" s="82">
        <f t="shared" si="158"/>
        <v>365</v>
      </c>
      <c r="D394" s="82">
        <f t="shared" si="161"/>
        <v>31</v>
      </c>
      <c r="E394" s="85">
        <f t="shared" si="159"/>
        <v>370</v>
      </c>
      <c r="F394" s="103">
        <f t="shared" si="174"/>
        <v>52.857142857142854</v>
      </c>
      <c r="G394" s="82">
        <f t="shared" si="175"/>
        <v>52</v>
      </c>
      <c r="H394" s="85">
        <f t="shared" si="176"/>
        <v>6</v>
      </c>
      <c r="I394" s="87">
        <f t="shared" si="177"/>
        <v>12</v>
      </c>
      <c r="J394" s="104">
        <f t="shared" si="178"/>
        <v>0</v>
      </c>
      <c r="K394" s="87">
        <f t="shared" si="179"/>
        <v>1</v>
      </c>
      <c r="L394" s="85">
        <f t="shared" si="162"/>
        <v>5</v>
      </c>
      <c r="M394" s="82">
        <f t="shared" si="180"/>
        <v>4.4285714285714288</v>
      </c>
      <c r="N394" s="82">
        <f t="shared" si="163"/>
        <v>4</v>
      </c>
      <c r="O394" s="85">
        <f t="shared" si="181"/>
        <v>3</v>
      </c>
      <c r="P394" s="87">
        <f t="shared" si="182"/>
        <v>1</v>
      </c>
      <c r="Q394" s="85">
        <f t="shared" si="183"/>
        <v>0</v>
      </c>
      <c r="R394" s="87">
        <f t="shared" si="184"/>
        <v>0</v>
      </c>
      <c r="S394" s="85">
        <f t="shared" si="185"/>
        <v>31</v>
      </c>
      <c r="T394" s="87">
        <v>13</v>
      </c>
      <c r="U394" s="82">
        <f>T394</f>
        <v>13</v>
      </c>
      <c r="V394" s="108">
        <f t="shared" si="186"/>
        <v>43059</v>
      </c>
      <c r="W394" s="109">
        <f t="shared" si="164"/>
        <v>600</v>
      </c>
      <c r="X394" s="95">
        <f t="shared" si="187"/>
        <v>2</v>
      </c>
      <c r="Y394" s="110">
        <f t="shared" si="165"/>
        <v>13</v>
      </c>
      <c r="Z394" s="111">
        <f t="shared" si="188"/>
        <v>1383.58</v>
      </c>
      <c r="AA394" s="112">
        <f t="shared" si="189"/>
        <v>50</v>
      </c>
      <c r="AB394" s="112">
        <f t="shared" si="166"/>
        <v>1333.58</v>
      </c>
      <c r="AC394" s="111">
        <f t="shared" si="202"/>
        <v>393.48</v>
      </c>
      <c r="AD394" s="113">
        <f t="shared" si="205"/>
        <v>940.09999999999991</v>
      </c>
      <c r="AE394" s="114">
        <f t="shared" si="190"/>
        <v>187929.98</v>
      </c>
      <c r="AF394" s="86">
        <f t="shared" si="203"/>
        <v>43059</v>
      </c>
      <c r="AG394" s="86">
        <f t="shared" si="160"/>
        <v>42694</v>
      </c>
      <c r="AH394" s="211">
        <f t="shared" si="167"/>
        <v>365</v>
      </c>
      <c r="AI394" s="213">
        <f t="shared" si="168"/>
        <v>31</v>
      </c>
      <c r="AJ394" s="218">
        <f t="shared" si="204"/>
        <v>370</v>
      </c>
      <c r="AK394" s="103">
        <f t="shared" si="191"/>
        <v>52.857142857142854</v>
      </c>
      <c r="AL394" s="82">
        <f t="shared" si="192"/>
        <v>52</v>
      </c>
      <c r="AM394" s="105">
        <f t="shared" si="193"/>
        <v>6</v>
      </c>
      <c r="AN394" s="87">
        <f t="shared" si="194"/>
        <v>12</v>
      </c>
      <c r="AO394" s="240">
        <f t="shared" si="195"/>
        <v>5</v>
      </c>
      <c r="AP394" s="87">
        <f t="shared" si="196"/>
        <v>1</v>
      </c>
      <c r="AQ394" s="85">
        <f t="shared" si="197"/>
        <v>5</v>
      </c>
      <c r="AR394" s="232">
        <f t="shared" si="169"/>
        <v>602</v>
      </c>
      <c r="AS394" s="112">
        <f t="shared" si="198"/>
        <v>574.49141350342359</v>
      </c>
      <c r="AT394" s="125">
        <f t="shared" si="170"/>
        <v>6387.8295824923689</v>
      </c>
      <c r="AU394" s="256">
        <f t="shared" si="171"/>
        <v>1949.8927244202857</v>
      </c>
      <c r="AV394" s="109">
        <f t="shared" si="172"/>
        <v>209715.28391696187</v>
      </c>
      <c r="AW394" s="199">
        <f t="shared" si="199"/>
        <v>591.18011870637895</v>
      </c>
      <c r="AX394" s="95">
        <f t="shared" si="173"/>
        <v>7654.0664396912807</v>
      </c>
      <c r="AY394" s="194">
        <f t="shared" si="200"/>
        <v>43059</v>
      </c>
      <c r="BA394" s="194">
        <f t="shared" si="201"/>
        <v>43059</v>
      </c>
      <c r="BL394" s="151"/>
      <c r="BM394" s="151"/>
      <c r="BN394" s="151"/>
      <c r="BO394" s="151"/>
      <c r="BP394" s="151"/>
      <c r="BQ394" s="151"/>
      <c r="BR394" s="151"/>
      <c r="BS394" s="96"/>
    </row>
    <row r="395" spans="1:71" ht="15.6" hidden="1" customHeight="1" x14ac:dyDescent="0.3">
      <c r="A395" s="21">
        <v>14</v>
      </c>
      <c r="B395" s="86">
        <f t="shared" si="157"/>
        <v>42724</v>
      </c>
      <c r="C395" s="82">
        <f t="shared" si="158"/>
        <v>365</v>
      </c>
      <c r="D395" s="82">
        <f t="shared" si="161"/>
        <v>30</v>
      </c>
      <c r="E395" s="85">
        <f t="shared" si="159"/>
        <v>400</v>
      </c>
      <c r="F395" s="103">
        <f t="shared" si="174"/>
        <v>57.142857142857146</v>
      </c>
      <c r="G395" s="82">
        <f t="shared" si="175"/>
        <v>57</v>
      </c>
      <c r="H395" s="85">
        <f t="shared" si="176"/>
        <v>1</v>
      </c>
      <c r="I395" s="87">
        <f t="shared" si="177"/>
        <v>13</v>
      </c>
      <c r="J395" s="104">
        <f t="shared" si="178"/>
        <v>0</v>
      </c>
      <c r="K395" s="87">
        <f t="shared" si="179"/>
        <v>1</v>
      </c>
      <c r="L395" s="85">
        <f t="shared" si="162"/>
        <v>35</v>
      </c>
      <c r="M395" s="82">
        <f t="shared" si="180"/>
        <v>4.2857142857142856</v>
      </c>
      <c r="N395" s="82">
        <f t="shared" si="163"/>
        <v>4</v>
      </c>
      <c r="O395" s="85">
        <f t="shared" si="181"/>
        <v>2</v>
      </c>
      <c r="P395" s="87">
        <f t="shared" si="182"/>
        <v>1</v>
      </c>
      <c r="Q395" s="85">
        <f t="shared" si="183"/>
        <v>0</v>
      </c>
      <c r="R395" s="87">
        <f t="shared" si="184"/>
        <v>0</v>
      </c>
      <c r="S395" s="85">
        <f t="shared" si="185"/>
        <v>30</v>
      </c>
      <c r="T395" s="87">
        <v>14</v>
      </c>
      <c r="U395" s="82"/>
      <c r="V395" s="108">
        <f t="shared" si="186"/>
        <v>43089</v>
      </c>
      <c r="W395" s="109">
        <f t="shared" si="164"/>
        <v>0</v>
      </c>
      <c r="X395" s="95">
        <f t="shared" si="187"/>
        <v>2</v>
      </c>
      <c r="Y395" s="110">
        <f t="shared" si="165"/>
        <v>14</v>
      </c>
      <c r="Z395" s="111">
        <f t="shared" si="188"/>
        <v>1383.58</v>
      </c>
      <c r="AA395" s="112">
        <f t="shared" si="189"/>
        <v>50</v>
      </c>
      <c r="AB395" s="112">
        <f t="shared" si="166"/>
        <v>1333.58</v>
      </c>
      <c r="AC395" s="111">
        <f t="shared" si="202"/>
        <v>391.52</v>
      </c>
      <c r="AD395" s="113">
        <f t="shared" si="205"/>
        <v>942.06</v>
      </c>
      <c r="AE395" s="114">
        <f t="shared" si="190"/>
        <v>186987.92</v>
      </c>
      <c r="AF395" s="86">
        <f t="shared" si="203"/>
        <v>43089</v>
      </c>
      <c r="AG395" s="86">
        <f t="shared" si="160"/>
        <v>42724</v>
      </c>
      <c r="AH395" s="211">
        <f t="shared" si="167"/>
        <v>365</v>
      </c>
      <c r="AI395" s="213">
        <f t="shared" si="168"/>
        <v>30</v>
      </c>
      <c r="AJ395" s="218">
        <f t="shared" si="204"/>
        <v>400</v>
      </c>
      <c r="AK395" s="103">
        <f t="shared" si="191"/>
        <v>57.142857142857146</v>
      </c>
      <c r="AL395" s="82">
        <f t="shared" si="192"/>
        <v>57</v>
      </c>
      <c r="AM395" s="105">
        <f t="shared" si="193"/>
        <v>1</v>
      </c>
      <c r="AN395" s="87">
        <f t="shared" si="194"/>
        <v>13</v>
      </c>
      <c r="AO395" s="240">
        <f t="shared" si="195"/>
        <v>5</v>
      </c>
      <c r="AP395" s="87">
        <f t="shared" si="196"/>
        <v>1</v>
      </c>
      <c r="AQ395" s="85">
        <f t="shared" si="197"/>
        <v>35</v>
      </c>
      <c r="AR395" s="232">
        <f t="shared" si="169"/>
        <v>2</v>
      </c>
      <c r="AS395" s="112">
        <f t="shared" si="198"/>
        <v>1.9017547595478386</v>
      </c>
      <c r="AT395" s="125">
        <f t="shared" si="170"/>
        <v>5813.3381689889457</v>
      </c>
      <c r="AU395" s="256">
        <f t="shared" si="171"/>
        <v>1358.6771953605028</v>
      </c>
      <c r="AV395" s="109">
        <f t="shared" si="172"/>
        <v>207765.39119254157</v>
      </c>
      <c r="AW395" s="199">
        <f t="shared" si="199"/>
        <v>1.9611674466440088</v>
      </c>
      <c r="AX395" s="95">
        <f t="shared" si="173"/>
        <v>7062.8863209849014</v>
      </c>
      <c r="AY395" s="194">
        <f t="shared" si="200"/>
        <v>43089</v>
      </c>
      <c r="BA395" s="194">
        <f t="shared" si="201"/>
        <v>43089</v>
      </c>
      <c r="BL395" s="151"/>
      <c r="BM395" s="151"/>
      <c r="BN395" s="151"/>
      <c r="BO395" s="151"/>
      <c r="BP395" s="151"/>
      <c r="BQ395" s="151"/>
      <c r="BR395" s="151"/>
      <c r="BS395" s="96"/>
    </row>
    <row r="396" spans="1:71" ht="15.6" hidden="1" customHeight="1" x14ac:dyDescent="0.3">
      <c r="A396" s="21">
        <v>15</v>
      </c>
      <c r="B396" s="86">
        <f t="shared" si="157"/>
        <v>42755</v>
      </c>
      <c r="C396" s="82">
        <f t="shared" si="158"/>
        <v>365</v>
      </c>
      <c r="D396" s="82">
        <f t="shared" si="161"/>
        <v>31</v>
      </c>
      <c r="E396" s="85">
        <f t="shared" si="159"/>
        <v>431</v>
      </c>
      <c r="F396" s="103">
        <f t="shared" si="174"/>
        <v>61.571428571428569</v>
      </c>
      <c r="G396" s="82">
        <f t="shared" si="175"/>
        <v>61</v>
      </c>
      <c r="H396" s="85">
        <f t="shared" si="176"/>
        <v>4</v>
      </c>
      <c r="I396" s="87">
        <f t="shared" si="177"/>
        <v>14</v>
      </c>
      <c r="J396" s="104">
        <f t="shared" si="178"/>
        <v>0</v>
      </c>
      <c r="K396" s="87">
        <f t="shared" si="179"/>
        <v>1</v>
      </c>
      <c r="L396" s="85">
        <f t="shared" si="162"/>
        <v>66</v>
      </c>
      <c r="M396" s="82">
        <f t="shared" si="180"/>
        <v>4.4285714285714288</v>
      </c>
      <c r="N396" s="82">
        <f t="shared" si="163"/>
        <v>4</v>
      </c>
      <c r="O396" s="85">
        <f t="shared" si="181"/>
        <v>3</v>
      </c>
      <c r="P396" s="87">
        <f t="shared" si="182"/>
        <v>1</v>
      </c>
      <c r="Q396" s="85">
        <f t="shared" si="183"/>
        <v>0</v>
      </c>
      <c r="R396" s="87">
        <f t="shared" si="184"/>
        <v>0</v>
      </c>
      <c r="S396" s="85">
        <f t="shared" si="185"/>
        <v>31</v>
      </c>
      <c r="T396" s="87">
        <v>15</v>
      </c>
      <c r="U396" s="82"/>
      <c r="V396" s="108">
        <f t="shared" si="186"/>
        <v>43120</v>
      </c>
      <c r="W396" s="109">
        <f t="shared" si="164"/>
        <v>0</v>
      </c>
      <c r="X396" s="95">
        <f t="shared" si="187"/>
        <v>2</v>
      </c>
      <c r="Y396" s="110">
        <f t="shared" si="165"/>
        <v>15</v>
      </c>
      <c r="Z396" s="111">
        <f t="shared" si="188"/>
        <v>1383.58</v>
      </c>
      <c r="AA396" s="112">
        <f t="shared" si="189"/>
        <v>50</v>
      </c>
      <c r="AB396" s="112">
        <f t="shared" si="166"/>
        <v>1333.58</v>
      </c>
      <c r="AC396" s="111">
        <f t="shared" si="202"/>
        <v>389.56</v>
      </c>
      <c r="AD396" s="113">
        <f t="shared" si="205"/>
        <v>944.02</v>
      </c>
      <c r="AE396" s="114">
        <f t="shared" si="190"/>
        <v>186043.90000000002</v>
      </c>
      <c r="AF396" s="86">
        <f t="shared" si="203"/>
        <v>43120</v>
      </c>
      <c r="AG396" s="86">
        <f t="shared" si="160"/>
        <v>42755</v>
      </c>
      <c r="AH396" s="211">
        <f t="shared" si="167"/>
        <v>365</v>
      </c>
      <c r="AI396" s="213">
        <f t="shared" si="168"/>
        <v>31</v>
      </c>
      <c r="AJ396" s="218">
        <f t="shared" si="204"/>
        <v>431</v>
      </c>
      <c r="AK396" s="103">
        <f t="shared" si="191"/>
        <v>61.571428571428569</v>
      </c>
      <c r="AL396" s="82">
        <f t="shared" si="192"/>
        <v>61</v>
      </c>
      <c r="AM396" s="105">
        <f t="shared" si="193"/>
        <v>4</v>
      </c>
      <c r="AN396" s="87">
        <f t="shared" si="194"/>
        <v>14</v>
      </c>
      <c r="AO396" s="240">
        <f t="shared" si="195"/>
        <v>5</v>
      </c>
      <c r="AP396" s="87">
        <f t="shared" si="196"/>
        <v>1</v>
      </c>
      <c r="AQ396" s="85">
        <f t="shared" si="197"/>
        <v>66</v>
      </c>
      <c r="AR396" s="232">
        <f t="shared" si="169"/>
        <v>2</v>
      </c>
      <c r="AS396" s="112">
        <f t="shared" si="198"/>
        <v>1.8949247895031118</v>
      </c>
      <c r="AT396" s="125">
        <f t="shared" si="170"/>
        <v>5811.436414229398</v>
      </c>
      <c r="AU396" s="256">
        <f t="shared" si="171"/>
        <v>1356.6141692866468</v>
      </c>
      <c r="AV396" s="109">
        <f t="shared" si="172"/>
        <v>206406.71399718107</v>
      </c>
      <c r="AW396" s="199">
        <f t="shared" si="199"/>
        <v>1.9581895946630969</v>
      </c>
      <c r="AX396" s="95">
        <f t="shared" si="173"/>
        <v>7060.9251535382573</v>
      </c>
      <c r="AY396" s="194">
        <f t="shared" si="200"/>
        <v>43120</v>
      </c>
      <c r="BA396" s="194">
        <f t="shared" si="201"/>
        <v>43120</v>
      </c>
      <c r="BL396" s="151"/>
      <c r="BM396" s="151"/>
      <c r="BN396" s="151"/>
      <c r="BO396" s="151"/>
      <c r="BP396" s="151"/>
      <c r="BQ396" s="151"/>
      <c r="BR396" s="151"/>
      <c r="BS396" s="96"/>
    </row>
    <row r="397" spans="1:71" ht="15.6" hidden="1" customHeight="1" x14ac:dyDescent="0.3">
      <c r="A397" s="21">
        <v>16</v>
      </c>
      <c r="B397" s="86">
        <f t="shared" si="157"/>
        <v>42786</v>
      </c>
      <c r="C397" s="82">
        <f t="shared" si="158"/>
        <v>365</v>
      </c>
      <c r="D397" s="82">
        <f t="shared" si="161"/>
        <v>31</v>
      </c>
      <c r="E397" s="85">
        <f t="shared" si="159"/>
        <v>462</v>
      </c>
      <c r="F397" s="103">
        <f t="shared" si="174"/>
        <v>66</v>
      </c>
      <c r="G397" s="82">
        <f t="shared" si="175"/>
        <v>66</v>
      </c>
      <c r="H397" s="85">
        <f t="shared" si="176"/>
        <v>0</v>
      </c>
      <c r="I397" s="87">
        <f t="shared" si="177"/>
        <v>15</v>
      </c>
      <c r="J397" s="104">
        <f t="shared" si="178"/>
        <v>0</v>
      </c>
      <c r="K397" s="87">
        <f t="shared" si="179"/>
        <v>1</v>
      </c>
      <c r="L397" s="85">
        <f t="shared" si="162"/>
        <v>97</v>
      </c>
      <c r="M397" s="82">
        <f t="shared" si="180"/>
        <v>4.4285714285714288</v>
      </c>
      <c r="N397" s="82">
        <f t="shared" si="163"/>
        <v>4</v>
      </c>
      <c r="O397" s="85">
        <f t="shared" si="181"/>
        <v>3</v>
      </c>
      <c r="P397" s="87">
        <f t="shared" si="182"/>
        <v>1</v>
      </c>
      <c r="Q397" s="85">
        <f t="shared" si="183"/>
        <v>0</v>
      </c>
      <c r="R397" s="87">
        <f t="shared" si="184"/>
        <v>0</v>
      </c>
      <c r="S397" s="85">
        <f t="shared" si="185"/>
        <v>31</v>
      </c>
      <c r="T397" s="87">
        <v>16</v>
      </c>
      <c r="U397" s="82"/>
      <c r="V397" s="108">
        <f t="shared" si="186"/>
        <v>43151</v>
      </c>
      <c r="W397" s="109">
        <f t="shared" si="164"/>
        <v>0</v>
      </c>
      <c r="X397" s="95">
        <f t="shared" si="187"/>
        <v>2</v>
      </c>
      <c r="Y397" s="110">
        <f t="shared" si="165"/>
        <v>16</v>
      </c>
      <c r="Z397" s="111">
        <f t="shared" si="188"/>
        <v>1383.58</v>
      </c>
      <c r="AA397" s="112">
        <f t="shared" si="189"/>
        <v>50</v>
      </c>
      <c r="AB397" s="112">
        <f t="shared" si="166"/>
        <v>1333.58</v>
      </c>
      <c r="AC397" s="111">
        <f t="shared" si="202"/>
        <v>387.59</v>
      </c>
      <c r="AD397" s="113">
        <f t="shared" si="205"/>
        <v>945.99</v>
      </c>
      <c r="AE397" s="114">
        <f t="shared" si="190"/>
        <v>185097.91000000003</v>
      </c>
      <c r="AF397" s="86">
        <f t="shared" si="203"/>
        <v>43151</v>
      </c>
      <c r="AG397" s="86">
        <f t="shared" si="160"/>
        <v>42786</v>
      </c>
      <c r="AH397" s="211">
        <f t="shared" si="167"/>
        <v>365</v>
      </c>
      <c r="AI397" s="213">
        <f t="shared" si="168"/>
        <v>31</v>
      </c>
      <c r="AJ397" s="218">
        <f t="shared" si="204"/>
        <v>462</v>
      </c>
      <c r="AK397" s="103">
        <f t="shared" si="191"/>
        <v>66</v>
      </c>
      <c r="AL397" s="82">
        <f t="shared" si="192"/>
        <v>66</v>
      </c>
      <c r="AM397" s="105">
        <f t="shared" si="193"/>
        <v>0</v>
      </c>
      <c r="AN397" s="87">
        <f t="shared" si="194"/>
        <v>15</v>
      </c>
      <c r="AO397" s="240">
        <f t="shared" si="195"/>
        <v>5</v>
      </c>
      <c r="AP397" s="87">
        <f t="shared" si="196"/>
        <v>1</v>
      </c>
      <c r="AQ397" s="85">
        <f t="shared" si="197"/>
        <v>97</v>
      </c>
      <c r="AR397" s="232">
        <f t="shared" si="169"/>
        <v>2</v>
      </c>
      <c r="AS397" s="112">
        <f t="shared" si="198"/>
        <v>1.8881193486415391</v>
      </c>
      <c r="AT397" s="125">
        <f t="shared" si="170"/>
        <v>5809.5414894398946</v>
      </c>
      <c r="AU397" s="256">
        <f t="shared" si="171"/>
        <v>1354.5542757277071</v>
      </c>
      <c r="AV397" s="109">
        <f t="shared" si="172"/>
        <v>205050.09982789442</v>
      </c>
      <c r="AW397" s="199">
        <f t="shared" si="199"/>
        <v>1.9552162642759094</v>
      </c>
      <c r="AX397" s="95">
        <f t="shared" si="173"/>
        <v>7058.9669639435942</v>
      </c>
      <c r="AY397" s="194">
        <f t="shared" si="200"/>
        <v>43151</v>
      </c>
      <c r="BA397" s="194">
        <f t="shared" si="201"/>
        <v>43151</v>
      </c>
      <c r="BL397" s="151"/>
      <c r="BM397" s="151"/>
      <c r="BN397" s="151"/>
      <c r="BO397" s="151"/>
      <c r="BP397" s="151"/>
      <c r="BQ397" s="151"/>
      <c r="BR397" s="151"/>
      <c r="BS397" s="96"/>
    </row>
    <row r="398" spans="1:71" ht="15.6" hidden="1" customHeight="1" x14ac:dyDescent="0.3">
      <c r="A398" s="21">
        <v>17</v>
      </c>
      <c r="B398" s="86">
        <f t="shared" si="157"/>
        <v>42814</v>
      </c>
      <c r="C398" s="82">
        <f t="shared" si="158"/>
        <v>365</v>
      </c>
      <c r="D398" s="82">
        <f t="shared" si="161"/>
        <v>28</v>
      </c>
      <c r="E398" s="85">
        <f t="shared" si="159"/>
        <v>490</v>
      </c>
      <c r="F398" s="103">
        <f t="shared" si="174"/>
        <v>70</v>
      </c>
      <c r="G398" s="82">
        <f t="shared" si="175"/>
        <v>70</v>
      </c>
      <c r="H398" s="85">
        <f t="shared" si="176"/>
        <v>0</v>
      </c>
      <c r="I398" s="87">
        <f t="shared" si="177"/>
        <v>16</v>
      </c>
      <c r="J398" s="104">
        <f t="shared" si="178"/>
        <v>0</v>
      </c>
      <c r="K398" s="87">
        <f t="shared" si="179"/>
        <v>1</v>
      </c>
      <c r="L398" s="85">
        <f t="shared" si="162"/>
        <v>125</v>
      </c>
      <c r="M398" s="82">
        <f t="shared" si="180"/>
        <v>4</v>
      </c>
      <c r="N398" s="82">
        <f t="shared" si="163"/>
        <v>4</v>
      </c>
      <c r="O398" s="85">
        <f t="shared" si="181"/>
        <v>0</v>
      </c>
      <c r="P398" s="87">
        <f t="shared" si="182"/>
        <v>1</v>
      </c>
      <c r="Q398" s="85">
        <f t="shared" si="183"/>
        <v>0</v>
      </c>
      <c r="R398" s="87">
        <f t="shared" si="184"/>
        <v>0</v>
      </c>
      <c r="S398" s="85">
        <f t="shared" si="185"/>
        <v>28</v>
      </c>
      <c r="T398" s="87">
        <v>17</v>
      </c>
      <c r="U398" s="82"/>
      <c r="V398" s="108">
        <f t="shared" si="186"/>
        <v>43179</v>
      </c>
      <c r="W398" s="109">
        <f t="shared" si="164"/>
        <v>0</v>
      </c>
      <c r="X398" s="95">
        <f t="shared" si="187"/>
        <v>2</v>
      </c>
      <c r="Y398" s="110">
        <f t="shared" si="165"/>
        <v>17</v>
      </c>
      <c r="Z398" s="111">
        <f t="shared" si="188"/>
        <v>1383.58</v>
      </c>
      <c r="AA398" s="112">
        <f t="shared" si="189"/>
        <v>50</v>
      </c>
      <c r="AB398" s="112">
        <f t="shared" si="166"/>
        <v>1333.58</v>
      </c>
      <c r="AC398" s="111">
        <f t="shared" si="202"/>
        <v>385.62</v>
      </c>
      <c r="AD398" s="113">
        <f t="shared" si="205"/>
        <v>947.95999999999992</v>
      </c>
      <c r="AE398" s="114">
        <f t="shared" si="190"/>
        <v>184149.95000000004</v>
      </c>
      <c r="AF398" s="86">
        <f t="shared" si="203"/>
        <v>43179</v>
      </c>
      <c r="AG398" s="86">
        <f t="shared" si="160"/>
        <v>42814</v>
      </c>
      <c r="AH398" s="211">
        <f t="shared" si="167"/>
        <v>365</v>
      </c>
      <c r="AI398" s="213">
        <f t="shared" si="168"/>
        <v>28</v>
      </c>
      <c r="AJ398" s="218">
        <f t="shared" si="204"/>
        <v>490</v>
      </c>
      <c r="AK398" s="103">
        <f t="shared" si="191"/>
        <v>70</v>
      </c>
      <c r="AL398" s="82">
        <f t="shared" si="192"/>
        <v>70</v>
      </c>
      <c r="AM398" s="105">
        <f t="shared" si="193"/>
        <v>0</v>
      </c>
      <c r="AN398" s="87">
        <f t="shared" si="194"/>
        <v>16</v>
      </c>
      <c r="AO398" s="240">
        <f t="shared" si="195"/>
        <v>5</v>
      </c>
      <c r="AP398" s="87">
        <f t="shared" si="196"/>
        <v>1</v>
      </c>
      <c r="AQ398" s="85">
        <f t="shared" si="197"/>
        <v>126</v>
      </c>
      <c r="AR398" s="232">
        <f t="shared" si="169"/>
        <v>2</v>
      </c>
      <c r="AS398" s="112">
        <f t="shared" si="198"/>
        <v>1.8813383488689097</v>
      </c>
      <c r="AT398" s="125">
        <f t="shared" si="170"/>
        <v>5807.6533700912532</v>
      </c>
      <c r="AU398" s="256">
        <f t="shared" si="171"/>
        <v>1352.6964152135997</v>
      </c>
      <c r="AV398" s="109">
        <f t="shared" si="172"/>
        <v>203695.5455521667</v>
      </c>
      <c r="AW398" s="199">
        <f t="shared" si="199"/>
        <v>1.9525345562343566</v>
      </c>
      <c r="AX398" s="95">
        <f t="shared" si="173"/>
        <v>7057.0117476793184</v>
      </c>
      <c r="AY398" s="194">
        <f t="shared" si="200"/>
        <v>43179</v>
      </c>
      <c r="BA398" s="194">
        <f t="shared" si="201"/>
        <v>43179</v>
      </c>
      <c r="BL398" s="151"/>
      <c r="BM398" s="151"/>
      <c r="BN398" s="151"/>
      <c r="BO398" s="151"/>
      <c r="BP398" s="151"/>
      <c r="BQ398" s="151"/>
      <c r="BR398" s="151"/>
      <c r="BS398" s="96"/>
    </row>
    <row r="399" spans="1:71" ht="15.6" hidden="1" customHeight="1" x14ac:dyDescent="0.3">
      <c r="A399" s="21">
        <v>18</v>
      </c>
      <c r="B399" s="86">
        <f t="shared" si="157"/>
        <v>42845</v>
      </c>
      <c r="C399" s="82">
        <f t="shared" si="158"/>
        <v>365</v>
      </c>
      <c r="D399" s="82">
        <f t="shared" si="161"/>
        <v>31</v>
      </c>
      <c r="E399" s="85">
        <f t="shared" si="159"/>
        <v>521</v>
      </c>
      <c r="F399" s="103">
        <f t="shared" si="174"/>
        <v>74.428571428571431</v>
      </c>
      <c r="G399" s="82">
        <f t="shared" si="175"/>
        <v>74</v>
      </c>
      <c r="H399" s="85">
        <f t="shared" si="176"/>
        <v>3</v>
      </c>
      <c r="I399" s="87">
        <f t="shared" si="177"/>
        <v>17</v>
      </c>
      <c r="J399" s="104">
        <f t="shared" si="178"/>
        <v>0</v>
      </c>
      <c r="K399" s="87">
        <f t="shared" si="179"/>
        <v>1</v>
      </c>
      <c r="L399" s="85">
        <f t="shared" si="162"/>
        <v>156</v>
      </c>
      <c r="M399" s="82">
        <f t="shared" si="180"/>
        <v>4.4285714285714288</v>
      </c>
      <c r="N399" s="82">
        <f t="shared" si="163"/>
        <v>4</v>
      </c>
      <c r="O399" s="85">
        <f t="shared" si="181"/>
        <v>3</v>
      </c>
      <c r="P399" s="87">
        <f t="shared" si="182"/>
        <v>1</v>
      </c>
      <c r="Q399" s="85">
        <f t="shared" si="183"/>
        <v>0</v>
      </c>
      <c r="R399" s="87">
        <f t="shared" si="184"/>
        <v>0</v>
      </c>
      <c r="S399" s="85">
        <f t="shared" si="185"/>
        <v>31</v>
      </c>
      <c r="T399" s="87">
        <v>18</v>
      </c>
      <c r="U399" s="82"/>
      <c r="V399" s="108">
        <f t="shared" si="186"/>
        <v>43210</v>
      </c>
      <c r="W399" s="109">
        <f t="shared" si="164"/>
        <v>0</v>
      </c>
      <c r="X399" s="95">
        <f t="shared" si="187"/>
        <v>2</v>
      </c>
      <c r="Y399" s="110">
        <f t="shared" si="165"/>
        <v>18</v>
      </c>
      <c r="Z399" s="111">
        <f t="shared" si="188"/>
        <v>1383.58</v>
      </c>
      <c r="AA399" s="112">
        <f t="shared" si="189"/>
        <v>50</v>
      </c>
      <c r="AB399" s="112">
        <f t="shared" si="166"/>
        <v>1333.58</v>
      </c>
      <c r="AC399" s="111">
        <f t="shared" si="202"/>
        <v>383.65</v>
      </c>
      <c r="AD399" s="113">
        <f t="shared" si="205"/>
        <v>949.93</v>
      </c>
      <c r="AE399" s="114">
        <f t="shared" si="190"/>
        <v>183200.02000000005</v>
      </c>
      <c r="AF399" s="86">
        <f t="shared" si="203"/>
        <v>43210</v>
      </c>
      <c r="AG399" s="86">
        <f t="shared" si="160"/>
        <v>42845</v>
      </c>
      <c r="AH399" s="211">
        <f t="shared" si="167"/>
        <v>365</v>
      </c>
      <c r="AI399" s="213">
        <f t="shared" si="168"/>
        <v>31</v>
      </c>
      <c r="AJ399" s="218">
        <f t="shared" si="204"/>
        <v>521</v>
      </c>
      <c r="AK399" s="103">
        <f t="shared" si="191"/>
        <v>74.428571428571431</v>
      </c>
      <c r="AL399" s="82">
        <f t="shared" si="192"/>
        <v>74</v>
      </c>
      <c r="AM399" s="105">
        <f t="shared" si="193"/>
        <v>3</v>
      </c>
      <c r="AN399" s="87">
        <f t="shared" si="194"/>
        <v>17</v>
      </c>
      <c r="AO399" s="240">
        <f t="shared" si="195"/>
        <v>5</v>
      </c>
      <c r="AP399" s="87">
        <f t="shared" si="196"/>
        <v>1</v>
      </c>
      <c r="AQ399" s="85">
        <f t="shared" si="197"/>
        <v>157</v>
      </c>
      <c r="AR399" s="232">
        <f t="shared" si="169"/>
        <v>2</v>
      </c>
      <c r="AS399" s="112">
        <f t="shared" si="198"/>
        <v>1.8745817024073932</v>
      </c>
      <c r="AT399" s="125">
        <f t="shared" si="170"/>
        <v>5805.7720317423846</v>
      </c>
      <c r="AU399" s="256">
        <f t="shared" si="171"/>
        <v>1350.642470403069</v>
      </c>
      <c r="AV399" s="109">
        <f t="shared" si="172"/>
        <v>202342.8491369531</v>
      </c>
      <c r="AW399" s="199">
        <f t="shared" si="199"/>
        <v>1.9495698125017233</v>
      </c>
      <c r="AX399" s="95">
        <f t="shared" si="173"/>
        <v>7055.0592131230842</v>
      </c>
      <c r="AY399" s="194">
        <f t="shared" si="200"/>
        <v>43210</v>
      </c>
      <c r="BA399" s="194">
        <f t="shared" si="201"/>
        <v>43210</v>
      </c>
      <c r="BL399" s="151"/>
      <c r="BM399" s="151"/>
      <c r="BN399" s="151"/>
      <c r="BO399" s="151"/>
      <c r="BP399" s="151"/>
      <c r="BQ399" s="151"/>
      <c r="BR399" s="151"/>
      <c r="BS399" s="96"/>
    </row>
    <row r="400" spans="1:71" ht="15.6" hidden="1" customHeight="1" x14ac:dyDescent="0.3">
      <c r="A400" s="21">
        <v>19</v>
      </c>
      <c r="B400" s="86">
        <f t="shared" si="157"/>
        <v>42875</v>
      </c>
      <c r="C400" s="82">
        <f t="shared" si="158"/>
        <v>365</v>
      </c>
      <c r="D400" s="82">
        <f t="shared" si="161"/>
        <v>30</v>
      </c>
      <c r="E400" s="85">
        <f t="shared" si="159"/>
        <v>551</v>
      </c>
      <c r="F400" s="103">
        <f t="shared" si="174"/>
        <v>78.714285714285708</v>
      </c>
      <c r="G400" s="82">
        <f t="shared" si="175"/>
        <v>78</v>
      </c>
      <c r="H400" s="85">
        <f t="shared" si="176"/>
        <v>5</v>
      </c>
      <c r="I400" s="87">
        <f t="shared" si="177"/>
        <v>18</v>
      </c>
      <c r="J400" s="104">
        <f t="shared" si="178"/>
        <v>0</v>
      </c>
      <c r="K400" s="87">
        <f t="shared" si="179"/>
        <v>1</v>
      </c>
      <c r="L400" s="85">
        <f t="shared" si="162"/>
        <v>186</v>
      </c>
      <c r="M400" s="82">
        <f t="shared" si="180"/>
        <v>4.2857142857142856</v>
      </c>
      <c r="N400" s="82">
        <f t="shared" si="163"/>
        <v>4</v>
      </c>
      <c r="O400" s="85">
        <f t="shared" si="181"/>
        <v>2</v>
      </c>
      <c r="P400" s="87">
        <f t="shared" si="182"/>
        <v>1</v>
      </c>
      <c r="Q400" s="85">
        <f t="shared" si="183"/>
        <v>0</v>
      </c>
      <c r="R400" s="87">
        <f t="shared" si="184"/>
        <v>0</v>
      </c>
      <c r="S400" s="85">
        <f t="shared" si="185"/>
        <v>30</v>
      </c>
      <c r="T400" s="87">
        <v>19</v>
      </c>
      <c r="U400" s="82"/>
      <c r="V400" s="108">
        <f t="shared" si="186"/>
        <v>43240</v>
      </c>
      <c r="W400" s="109">
        <f t="shared" si="164"/>
        <v>0</v>
      </c>
      <c r="X400" s="95">
        <f t="shared" si="187"/>
        <v>2</v>
      </c>
      <c r="Y400" s="110">
        <f t="shared" si="165"/>
        <v>19</v>
      </c>
      <c r="Z400" s="111">
        <f t="shared" si="188"/>
        <v>1383.58</v>
      </c>
      <c r="AA400" s="112">
        <f t="shared" si="189"/>
        <v>50</v>
      </c>
      <c r="AB400" s="112">
        <f t="shared" si="166"/>
        <v>1333.58</v>
      </c>
      <c r="AC400" s="111">
        <f t="shared" si="202"/>
        <v>381.67</v>
      </c>
      <c r="AD400" s="113">
        <f t="shared" si="205"/>
        <v>951.90999999999985</v>
      </c>
      <c r="AE400" s="114">
        <f t="shared" si="190"/>
        <v>182248.11000000004</v>
      </c>
      <c r="AF400" s="86">
        <f t="shared" si="203"/>
        <v>43240</v>
      </c>
      <c r="AG400" s="86">
        <f t="shared" si="160"/>
        <v>42875</v>
      </c>
      <c r="AH400" s="211">
        <f t="shared" si="167"/>
        <v>365</v>
      </c>
      <c r="AI400" s="213">
        <f t="shared" si="168"/>
        <v>30</v>
      </c>
      <c r="AJ400" s="218">
        <f t="shared" si="204"/>
        <v>551</v>
      </c>
      <c r="AK400" s="103">
        <f t="shared" si="191"/>
        <v>78.714285714285708</v>
      </c>
      <c r="AL400" s="82">
        <f t="shared" si="192"/>
        <v>78</v>
      </c>
      <c r="AM400" s="105">
        <f t="shared" si="193"/>
        <v>5</v>
      </c>
      <c r="AN400" s="87">
        <f t="shared" si="194"/>
        <v>18</v>
      </c>
      <c r="AO400" s="240">
        <f t="shared" si="195"/>
        <v>5</v>
      </c>
      <c r="AP400" s="87">
        <f t="shared" si="196"/>
        <v>1</v>
      </c>
      <c r="AQ400" s="85">
        <f t="shared" si="197"/>
        <v>187</v>
      </c>
      <c r="AR400" s="232">
        <f t="shared" si="169"/>
        <v>2</v>
      </c>
      <c r="AS400" s="112">
        <f t="shared" si="198"/>
        <v>1.8678493217944065</v>
      </c>
      <c r="AT400" s="125">
        <f t="shared" si="170"/>
        <v>5803.8974500399772</v>
      </c>
      <c r="AU400" s="256">
        <f t="shared" si="171"/>
        <v>1348.6577513676616</v>
      </c>
      <c r="AV400" s="109">
        <f t="shared" si="172"/>
        <v>200992.20666655002</v>
      </c>
      <c r="AW400" s="199">
        <f t="shared" si="199"/>
        <v>1.9467049919422359</v>
      </c>
      <c r="AX400" s="95">
        <f t="shared" si="173"/>
        <v>7053.1096433105822</v>
      </c>
      <c r="AY400" s="194">
        <f t="shared" si="200"/>
        <v>43240</v>
      </c>
      <c r="BA400" s="194">
        <f t="shared" si="201"/>
        <v>43240</v>
      </c>
      <c r="BL400" s="151"/>
      <c r="BM400" s="151"/>
      <c r="BN400" s="151"/>
      <c r="BO400" s="151"/>
      <c r="BP400" s="151"/>
      <c r="BQ400" s="151"/>
      <c r="BR400" s="151"/>
      <c r="BS400" s="96"/>
    </row>
    <row r="401" spans="1:71" ht="15.6" hidden="1" customHeight="1" x14ac:dyDescent="0.3">
      <c r="A401" s="21">
        <v>20</v>
      </c>
      <c r="B401" s="86">
        <f t="shared" si="157"/>
        <v>42906</v>
      </c>
      <c r="C401" s="82">
        <f t="shared" si="158"/>
        <v>365</v>
      </c>
      <c r="D401" s="82">
        <f t="shared" si="161"/>
        <v>31</v>
      </c>
      <c r="E401" s="85">
        <f t="shared" si="159"/>
        <v>582</v>
      </c>
      <c r="F401" s="103">
        <f t="shared" si="174"/>
        <v>83.142857142857139</v>
      </c>
      <c r="G401" s="82">
        <f t="shared" si="175"/>
        <v>83</v>
      </c>
      <c r="H401" s="85">
        <f t="shared" si="176"/>
        <v>1</v>
      </c>
      <c r="I401" s="87">
        <f t="shared" si="177"/>
        <v>19</v>
      </c>
      <c r="J401" s="104">
        <f t="shared" si="178"/>
        <v>0</v>
      </c>
      <c r="K401" s="87">
        <f t="shared" si="179"/>
        <v>1</v>
      </c>
      <c r="L401" s="85">
        <f t="shared" si="162"/>
        <v>217</v>
      </c>
      <c r="M401" s="82">
        <f t="shared" si="180"/>
        <v>4.4285714285714288</v>
      </c>
      <c r="N401" s="82">
        <f t="shared" si="163"/>
        <v>4</v>
      </c>
      <c r="O401" s="85">
        <f t="shared" si="181"/>
        <v>3</v>
      </c>
      <c r="P401" s="87">
        <f t="shared" si="182"/>
        <v>1</v>
      </c>
      <c r="Q401" s="85">
        <f t="shared" si="183"/>
        <v>0</v>
      </c>
      <c r="R401" s="87">
        <f t="shared" si="184"/>
        <v>0</v>
      </c>
      <c r="S401" s="85">
        <f t="shared" si="185"/>
        <v>31</v>
      </c>
      <c r="T401" s="87">
        <v>20</v>
      </c>
      <c r="U401" s="82"/>
      <c r="V401" s="108">
        <f t="shared" si="186"/>
        <v>43271</v>
      </c>
      <c r="W401" s="109">
        <f t="shared" si="164"/>
        <v>0</v>
      </c>
      <c r="X401" s="95">
        <f t="shared" si="187"/>
        <v>2</v>
      </c>
      <c r="Y401" s="110">
        <f t="shared" si="165"/>
        <v>20</v>
      </c>
      <c r="Z401" s="111">
        <f t="shared" si="188"/>
        <v>1383.58</v>
      </c>
      <c r="AA401" s="112">
        <f t="shared" si="189"/>
        <v>50</v>
      </c>
      <c r="AB401" s="112">
        <f t="shared" si="166"/>
        <v>1333.58</v>
      </c>
      <c r="AC401" s="111">
        <f t="shared" si="202"/>
        <v>379.68</v>
      </c>
      <c r="AD401" s="113">
        <f t="shared" si="205"/>
        <v>953.89999999999986</v>
      </c>
      <c r="AE401" s="114">
        <f t="shared" si="190"/>
        <v>181294.21000000005</v>
      </c>
      <c r="AF401" s="86">
        <f t="shared" si="203"/>
        <v>43271</v>
      </c>
      <c r="AG401" s="86">
        <f t="shared" si="160"/>
        <v>42906</v>
      </c>
      <c r="AH401" s="211">
        <f t="shared" si="167"/>
        <v>365</v>
      </c>
      <c r="AI401" s="213">
        <f t="shared" si="168"/>
        <v>31</v>
      </c>
      <c r="AJ401" s="218">
        <f t="shared" si="204"/>
        <v>582</v>
      </c>
      <c r="AK401" s="103">
        <f t="shared" si="191"/>
        <v>83.142857142857139</v>
      </c>
      <c r="AL401" s="82">
        <f t="shared" si="192"/>
        <v>83</v>
      </c>
      <c r="AM401" s="105">
        <f t="shared" si="193"/>
        <v>1</v>
      </c>
      <c r="AN401" s="87">
        <f t="shared" si="194"/>
        <v>19</v>
      </c>
      <c r="AO401" s="240">
        <f t="shared" si="195"/>
        <v>5</v>
      </c>
      <c r="AP401" s="87">
        <f t="shared" si="196"/>
        <v>1</v>
      </c>
      <c r="AQ401" s="85">
        <f t="shared" si="197"/>
        <v>218</v>
      </c>
      <c r="AR401" s="232">
        <f t="shared" si="169"/>
        <v>2</v>
      </c>
      <c r="AS401" s="112">
        <f t="shared" si="198"/>
        <v>1.861141119881478</v>
      </c>
      <c r="AT401" s="125">
        <f t="shared" si="170"/>
        <v>5802.0296007181832</v>
      </c>
      <c r="AU401" s="256">
        <f t="shared" si="171"/>
        <v>1346.6099388958835</v>
      </c>
      <c r="AV401" s="109">
        <f t="shared" si="172"/>
        <v>199643.54891518236</v>
      </c>
      <c r="AW401" s="199">
        <f t="shared" si="199"/>
        <v>1.9437490998655922</v>
      </c>
      <c r="AX401" s="95">
        <f t="shared" si="173"/>
        <v>7051.16293831864</v>
      </c>
      <c r="AY401" s="194">
        <f t="shared" si="200"/>
        <v>43271</v>
      </c>
      <c r="BA401" s="194">
        <f t="shared" si="201"/>
        <v>43271</v>
      </c>
      <c r="BL401" s="151"/>
      <c r="BM401" s="151"/>
      <c r="BN401" s="151"/>
      <c r="BO401" s="151"/>
      <c r="BP401" s="151"/>
      <c r="BQ401" s="151"/>
      <c r="BR401" s="151"/>
      <c r="BS401" s="96"/>
    </row>
    <row r="402" spans="1:71" ht="15.6" hidden="1" customHeight="1" x14ac:dyDescent="0.3">
      <c r="A402" s="21">
        <v>21</v>
      </c>
      <c r="B402" s="86">
        <f t="shared" si="157"/>
        <v>42936</v>
      </c>
      <c r="C402" s="82">
        <f t="shared" si="158"/>
        <v>365</v>
      </c>
      <c r="D402" s="82">
        <f t="shared" si="161"/>
        <v>30</v>
      </c>
      <c r="E402" s="85">
        <f t="shared" si="159"/>
        <v>612</v>
      </c>
      <c r="F402" s="103">
        <f t="shared" si="174"/>
        <v>87.428571428571431</v>
      </c>
      <c r="G402" s="82">
        <f t="shared" si="175"/>
        <v>87</v>
      </c>
      <c r="H402" s="85">
        <f t="shared" si="176"/>
        <v>3</v>
      </c>
      <c r="I402" s="87">
        <f t="shared" si="177"/>
        <v>20</v>
      </c>
      <c r="J402" s="104">
        <f t="shared" si="178"/>
        <v>0</v>
      </c>
      <c r="K402" s="87">
        <f t="shared" si="179"/>
        <v>1</v>
      </c>
      <c r="L402" s="85">
        <f t="shared" si="162"/>
        <v>247</v>
      </c>
      <c r="M402" s="82">
        <f t="shared" si="180"/>
        <v>4.2857142857142856</v>
      </c>
      <c r="N402" s="82">
        <f t="shared" si="163"/>
        <v>4</v>
      </c>
      <c r="O402" s="85">
        <f t="shared" si="181"/>
        <v>2</v>
      </c>
      <c r="P402" s="87">
        <f t="shared" si="182"/>
        <v>1</v>
      </c>
      <c r="Q402" s="85">
        <f t="shared" si="183"/>
        <v>0</v>
      </c>
      <c r="R402" s="87">
        <f t="shared" si="184"/>
        <v>0</v>
      </c>
      <c r="S402" s="85">
        <f t="shared" si="185"/>
        <v>30</v>
      </c>
      <c r="T402" s="87">
        <v>21</v>
      </c>
      <c r="U402" s="82"/>
      <c r="V402" s="108">
        <f t="shared" si="186"/>
        <v>43301</v>
      </c>
      <c r="W402" s="109">
        <f t="shared" si="164"/>
        <v>0</v>
      </c>
      <c r="X402" s="95">
        <f t="shared" si="187"/>
        <v>2</v>
      </c>
      <c r="Y402" s="110">
        <f t="shared" si="165"/>
        <v>21</v>
      </c>
      <c r="Z402" s="111">
        <f t="shared" si="188"/>
        <v>1383.58</v>
      </c>
      <c r="AA402" s="112">
        <f t="shared" si="189"/>
        <v>50</v>
      </c>
      <c r="AB402" s="112">
        <f t="shared" si="166"/>
        <v>1333.58</v>
      </c>
      <c r="AC402" s="111">
        <f t="shared" si="202"/>
        <v>377.7</v>
      </c>
      <c r="AD402" s="113">
        <f t="shared" si="205"/>
        <v>955.87999999999988</v>
      </c>
      <c r="AE402" s="114">
        <f t="shared" si="190"/>
        <v>180338.33000000005</v>
      </c>
      <c r="AF402" s="86">
        <f t="shared" si="203"/>
        <v>43301</v>
      </c>
      <c r="AG402" s="86">
        <f t="shared" si="160"/>
        <v>42936</v>
      </c>
      <c r="AH402" s="211">
        <f t="shared" si="167"/>
        <v>365</v>
      </c>
      <c r="AI402" s="213">
        <f t="shared" si="168"/>
        <v>30</v>
      </c>
      <c r="AJ402" s="218">
        <f t="shared" si="204"/>
        <v>612</v>
      </c>
      <c r="AK402" s="103">
        <f t="shared" si="191"/>
        <v>87.428571428571431</v>
      </c>
      <c r="AL402" s="82">
        <f t="shared" si="192"/>
        <v>87</v>
      </c>
      <c r="AM402" s="105">
        <f t="shared" si="193"/>
        <v>3</v>
      </c>
      <c r="AN402" s="87">
        <f t="shared" si="194"/>
        <v>20</v>
      </c>
      <c r="AO402" s="240">
        <f t="shared" si="195"/>
        <v>5</v>
      </c>
      <c r="AP402" s="87">
        <f t="shared" si="196"/>
        <v>1</v>
      </c>
      <c r="AQ402" s="85">
        <f t="shared" si="197"/>
        <v>248</v>
      </c>
      <c r="AR402" s="232">
        <f t="shared" si="169"/>
        <v>2</v>
      </c>
      <c r="AS402" s="112">
        <f t="shared" si="198"/>
        <v>1.8544570098331234</v>
      </c>
      <c r="AT402" s="125">
        <f t="shared" si="170"/>
        <v>5800.1684595983015</v>
      </c>
      <c r="AU402" s="256">
        <f t="shared" si="171"/>
        <v>1344.6311455160205</v>
      </c>
      <c r="AV402" s="109">
        <f t="shared" si="172"/>
        <v>198296.93897628647</v>
      </c>
      <c r="AW402" s="199">
        <f t="shared" si="199"/>
        <v>1.9408928326275214</v>
      </c>
      <c r="AX402" s="95">
        <f t="shared" si="173"/>
        <v>7049.2191892187748</v>
      </c>
      <c r="AY402" s="194">
        <f t="shared" si="200"/>
        <v>43301</v>
      </c>
      <c r="BA402" s="194">
        <f t="shared" si="201"/>
        <v>43301</v>
      </c>
      <c r="BL402" s="151"/>
      <c r="BM402" s="151"/>
      <c r="BN402" s="151"/>
      <c r="BO402" s="151"/>
      <c r="BP402" s="151"/>
      <c r="BQ402" s="151"/>
      <c r="BR402" s="151"/>
      <c r="BS402" s="96"/>
    </row>
    <row r="403" spans="1:71" ht="15.6" hidden="1" customHeight="1" x14ac:dyDescent="0.3">
      <c r="A403" s="21">
        <v>22</v>
      </c>
      <c r="B403" s="86">
        <f t="shared" si="157"/>
        <v>42967</v>
      </c>
      <c r="C403" s="82">
        <f t="shared" si="158"/>
        <v>365</v>
      </c>
      <c r="D403" s="82">
        <f t="shared" si="161"/>
        <v>31</v>
      </c>
      <c r="E403" s="85">
        <f t="shared" si="159"/>
        <v>643</v>
      </c>
      <c r="F403" s="103">
        <f t="shared" si="174"/>
        <v>91.857142857142861</v>
      </c>
      <c r="G403" s="82">
        <f t="shared" si="175"/>
        <v>91</v>
      </c>
      <c r="H403" s="85">
        <f t="shared" si="176"/>
        <v>6</v>
      </c>
      <c r="I403" s="87">
        <f t="shared" si="177"/>
        <v>21</v>
      </c>
      <c r="J403" s="104">
        <f t="shared" si="178"/>
        <v>0</v>
      </c>
      <c r="K403" s="87">
        <f t="shared" si="179"/>
        <v>1</v>
      </c>
      <c r="L403" s="85">
        <f t="shared" si="162"/>
        <v>278</v>
      </c>
      <c r="M403" s="82">
        <f t="shared" si="180"/>
        <v>4.4285714285714288</v>
      </c>
      <c r="N403" s="82">
        <f t="shared" si="163"/>
        <v>4</v>
      </c>
      <c r="O403" s="85">
        <f t="shared" si="181"/>
        <v>3</v>
      </c>
      <c r="P403" s="87">
        <f t="shared" si="182"/>
        <v>1</v>
      </c>
      <c r="Q403" s="85">
        <f t="shared" si="183"/>
        <v>0</v>
      </c>
      <c r="R403" s="87">
        <f t="shared" si="184"/>
        <v>0</v>
      </c>
      <c r="S403" s="85">
        <f t="shared" si="185"/>
        <v>31</v>
      </c>
      <c r="T403" s="87">
        <v>22</v>
      </c>
      <c r="U403" s="82"/>
      <c r="V403" s="108">
        <f t="shared" si="186"/>
        <v>43332</v>
      </c>
      <c r="W403" s="109">
        <f t="shared" si="164"/>
        <v>0</v>
      </c>
      <c r="X403" s="95">
        <f t="shared" si="187"/>
        <v>2</v>
      </c>
      <c r="Y403" s="110">
        <f t="shared" si="165"/>
        <v>22</v>
      </c>
      <c r="Z403" s="111">
        <f t="shared" si="188"/>
        <v>1383.58</v>
      </c>
      <c r="AA403" s="112">
        <f t="shared" si="189"/>
        <v>50</v>
      </c>
      <c r="AB403" s="112">
        <f t="shared" si="166"/>
        <v>1333.58</v>
      </c>
      <c r="AC403" s="111">
        <f t="shared" si="202"/>
        <v>375.7</v>
      </c>
      <c r="AD403" s="113">
        <f t="shared" si="205"/>
        <v>957.87999999999988</v>
      </c>
      <c r="AE403" s="114">
        <f t="shared" si="190"/>
        <v>179380.45000000004</v>
      </c>
      <c r="AF403" s="86">
        <f t="shared" si="203"/>
        <v>43332</v>
      </c>
      <c r="AG403" s="86">
        <f t="shared" si="160"/>
        <v>42967</v>
      </c>
      <c r="AH403" s="211">
        <f t="shared" si="167"/>
        <v>365</v>
      </c>
      <c r="AI403" s="213">
        <f t="shared" si="168"/>
        <v>31</v>
      </c>
      <c r="AJ403" s="218">
        <f t="shared" si="204"/>
        <v>643</v>
      </c>
      <c r="AK403" s="103">
        <f t="shared" si="191"/>
        <v>91.857142857142861</v>
      </c>
      <c r="AL403" s="82">
        <f t="shared" si="192"/>
        <v>91</v>
      </c>
      <c r="AM403" s="105">
        <f t="shared" si="193"/>
        <v>6</v>
      </c>
      <c r="AN403" s="87">
        <f t="shared" si="194"/>
        <v>21</v>
      </c>
      <c r="AO403" s="240">
        <f t="shared" si="195"/>
        <v>5</v>
      </c>
      <c r="AP403" s="87">
        <f t="shared" si="196"/>
        <v>1</v>
      </c>
      <c r="AQ403" s="85">
        <f t="shared" si="197"/>
        <v>279</v>
      </c>
      <c r="AR403" s="232">
        <f t="shared" si="169"/>
        <v>2</v>
      </c>
      <c r="AS403" s="112">
        <f t="shared" si="198"/>
        <v>1.8477969051257184</v>
      </c>
      <c r="AT403" s="125">
        <f t="shared" si="170"/>
        <v>5798.3140025884686</v>
      </c>
      <c r="AU403" s="256">
        <f t="shared" si="171"/>
        <v>1342.5894470740425</v>
      </c>
      <c r="AV403" s="109">
        <f t="shared" si="172"/>
        <v>196952.30783077044</v>
      </c>
      <c r="AW403" s="199">
        <f t="shared" si="199"/>
        <v>1.9379457657790131</v>
      </c>
      <c r="AX403" s="95">
        <f t="shared" si="173"/>
        <v>7047.2782963861473</v>
      </c>
      <c r="AY403" s="194">
        <f t="shared" si="200"/>
        <v>43332</v>
      </c>
      <c r="BA403" s="194">
        <f t="shared" si="201"/>
        <v>43332</v>
      </c>
      <c r="BL403" s="151"/>
      <c r="BM403" s="151"/>
      <c r="BN403" s="151"/>
      <c r="BO403" s="151"/>
      <c r="BP403" s="151"/>
      <c r="BQ403" s="151"/>
      <c r="BR403" s="151"/>
      <c r="BS403" s="96"/>
    </row>
    <row r="404" spans="1:71" ht="15.6" hidden="1" customHeight="1" x14ac:dyDescent="0.3">
      <c r="A404" s="21">
        <v>23</v>
      </c>
      <c r="B404" s="86">
        <f t="shared" si="157"/>
        <v>42998</v>
      </c>
      <c r="C404" s="82">
        <f t="shared" si="158"/>
        <v>365</v>
      </c>
      <c r="D404" s="82">
        <f t="shared" si="161"/>
        <v>31</v>
      </c>
      <c r="E404" s="85">
        <f t="shared" si="159"/>
        <v>674</v>
      </c>
      <c r="F404" s="103">
        <f t="shared" si="174"/>
        <v>96.285714285714292</v>
      </c>
      <c r="G404" s="82">
        <f t="shared" si="175"/>
        <v>96</v>
      </c>
      <c r="H404" s="85">
        <f t="shared" si="176"/>
        <v>2</v>
      </c>
      <c r="I404" s="87">
        <f t="shared" si="177"/>
        <v>22</v>
      </c>
      <c r="J404" s="104">
        <f t="shared" si="178"/>
        <v>0</v>
      </c>
      <c r="K404" s="87">
        <f t="shared" si="179"/>
        <v>1</v>
      </c>
      <c r="L404" s="85">
        <f t="shared" si="162"/>
        <v>309</v>
      </c>
      <c r="M404" s="82">
        <f t="shared" si="180"/>
        <v>4.4285714285714288</v>
      </c>
      <c r="N404" s="82">
        <f t="shared" si="163"/>
        <v>4</v>
      </c>
      <c r="O404" s="85">
        <f t="shared" si="181"/>
        <v>3</v>
      </c>
      <c r="P404" s="87">
        <f t="shared" si="182"/>
        <v>1</v>
      </c>
      <c r="Q404" s="85">
        <f t="shared" si="183"/>
        <v>0</v>
      </c>
      <c r="R404" s="87">
        <f t="shared" si="184"/>
        <v>0</v>
      </c>
      <c r="S404" s="85">
        <f t="shared" si="185"/>
        <v>31</v>
      </c>
      <c r="T404" s="87">
        <v>23</v>
      </c>
      <c r="U404" s="82"/>
      <c r="V404" s="108">
        <f t="shared" si="186"/>
        <v>43363</v>
      </c>
      <c r="W404" s="109">
        <f t="shared" si="164"/>
        <v>0</v>
      </c>
      <c r="X404" s="95">
        <f t="shared" si="187"/>
        <v>2</v>
      </c>
      <c r="Y404" s="110">
        <f t="shared" si="165"/>
        <v>23</v>
      </c>
      <c r="Z404" s="111">
        <f t="shared" si="188"/>
        <v>1383.58</v>
      </c>
      <c r="AA404" s="112">
        <f t="shared" si="189"/>
        <v>50</v>
      </c>
      <c r="AB404" s="112">
        <f t="shared" si="166"/>
        <v>1333.58</v>
      </c>
      <c r="AC404" s="111">
        <f t="shared" si="202"/>
        <v>373.71</v>
      </c>
      <c r="AD404" s="113">
        <f t="shared" si="205"/>
        <v>959.86999999999989</v>
      </c>
      <c r="AE404" s="114">
        <f t="shared" si="190"/>
        <v>178420.58000000005</v>
      </c>
      <c r="AF404" s="86">
        <f t="shared" si="203"/>
        <v>43363</v>
      </c>
      <c r="AG404" s="86">
        <f t="shared" si="160"/>
        <v>42998</v>
      </c>
      <c r="AH404" s="211">
        <f t="shared" si="167"/>
        <v>365</v>
      </c>
      <c r="AI404" s="213">
        <f t="shared" si="168"/>
        <v>31</v>
      </c>
      <c r="AJ404" s="218">
        <f t="shared" si="204"/>
        <v>674</v>
      </c>
      <c r="AK404" s="103">
        <f t="shared" si="191"/>
        <v>96.285714285714292</v>
      </c>
      <c r="AL404" s="82">
        <f t="shared" si="192"/>
        <v>96</v>
      </c>
      <c r="AM404" s="105">
        <f t="shared" si="193"/>
        <v>2</v>
      </c>
      <c r="AN404" s="87">
        <f t="shared" si="194"/>
        <v>22</v>
      </c>
      <c r="AO404" s="240">
        <f t="shared" si="195"/>
        <v>5</v>
      </c>
      <c r="AP404" s="87">
        <f t="shared" si="196"/>
        <v>1</v>
      </c>
      <c r="AQ404" s="85">
        <f t="shared" si="197"/>
        <v>310</v>
      </c>
      <c r="AR404" s="232">
        <f t="shared" si="169"/>
        <v>2</v>
      </c>
      <c r="AS404" s="112">
        <f t="shared" si="198"/>
        <v>1.8411607195463808</v>
      </c>
      <c r="AT404" s="125">
        <f t="shared" si="170"/>
        <v>5796.4662056833431</v>
      </c>
      <c r="AU404" s="256">
        <f t="shared" si="171"/>
        <v>1340.5508487629381</v>
      </c>
      <c r="AV404" s="109">
        <f t="shared" si="172"/>
        <v>195609.7183836964</v>
      </c>
      <c r="AW404" s="199">
        <f t="shared" si="199"/>
        <v>1.9350031737798441</v>
      </c>
      <c r="AX404" s="95">
        <f t="shared" si="173"/>
        <v>7045.3403506203686</v>
      </c>
      <c r="AY404" s="194">
        <f t="shared" si="200"/>
        <v>43363</v>
      </c>
      <c r="BA404" s="194">
        <f t="shared" si="201"/>
        <v>43363</v>
      </c>
      <c r="BL404" s="151"/>
      <c r="BM404" s="151"/>
      <c r="BN404" s="151"/>
      <c r="BO404" s="151"/>
      <c r="BP404" s="151"/>
      <c r="BQ404" s="151"/>
      <c r="BR404" s="151"/>
      <c r="BS404" s="96"/>
    </row>
    <row r="405" spans="1:71" ht="15.6" hidden="1" customHeight="1" x14ac:dyDescent="0.3">
      <c r="A405" s="21">
        <v>24</v>
      </c>
      <c r="B405" s="86">
        <f t="shared" si="157"/>
        <v>43028</v>
      </c>
      <c r="C405" s="82">
        <f t="shared" si="158"/>
        <v>365</v>
      </c>
      <c r="D405" s="82">
        <f t="shared" si="161"/>
        <v>30</v>
      </c>
      <c r="E405" s="85">
        <f t="shared" si="159"/>
        <v>704</v>
      </c>
      <c r="F405" s="103">
        <f t="shared" si="174"/>
        <v>100.57142857142857</v>
      </c>
      <c r="G405" s="82">
        <f t="shared" si="175"/>
        <v>100</v>
      </c>
      <c r="H405" s="85">
        <f t="shared" si="176"/>
        <v>4</v>
      </c>
      <c r="I405" s="87">
        <f t="shared" si="177"/>
        <v>23</v>
      </c>
      <c r="J405" s="104">
        <f t="shared" si="178"/>
        <v>0</v>
      </c>
      <c r="K405" s="87">
        <f t="shared" si="179"/>
        <v>1</v>
      </c>
      <c r="L405" s="85">
        <f t="shared" si="162"/>
        <v>339</v>
      </c>
      <c r="M405" s="82">
        <f t="shared" si="180"/>
        <v>4.2857142857142856</v>
      </c>
      <c r="N405" s="82">
        <f t="shared" si="163"/>
        <v>4</v>
      </c>
      <c r="O405" s="85">
        <f t="shared" si="181"/>
        <v>2</v>
      </c>
      <c r="P405" s="87">
        <f t="shared" si="182"/>
        <v>1</v>
      </c>
      <c r="Q405" s="85">
        <f t="shared" si="183"/>
        <v>0</v>
      </c>
      <c r="R405" s="87">
        <f t="shared" si="184"/>
        <v>0</v>
      </c>
      <c r="S405" s="85">
        <f t="shared" si="185"/>
        <v>30</v>
      </c>
      <c r="T405" s="87">
        <v>24</v>
      </c>
      <c r="U405" s="82"/>
      <c r="V405" s="108">
        <f t="shared" si="186"/>
        <v>43393</v>
      </c>
      <c r="W405" s="109">
        <f t="shared" si="164"/>
        <v>0</v>
      </c>
      <c r="X405" s="95">
        <f t="shared" si="187"/>
        <v>2</v>
      </c>
      <c r="Y405" s="110">
        <f t="shared" si="165"/>
        <v>24</v>
      </c>
      <c r="Z405" s="111">
        <f t="shared" si="188"/>
        <v>1383.58</v>
      </c>
      <c r="AA405" s="112">
        <f t="shared" si="189"/>
        <v>50</v>
      </c>
      <c r="AB405" s="112">
        <f t="shared" si="166"/>
        <v>1333.58</v>
      </c>
      <c r="AC405" s="111">
        <f t="shared" si="202"/>
        <v>371.71</v>
      </c>
      <c r="AD405" s="113">
        <f t="shared" si="205"/>
        <v>961.86999999999989</v>
      </c>
      <c r="AE405" s="114">
        <f t="shared" si="190"/>
        <v>177458.71000000005</v>
      </c>
      <c r="AF405" s="86">
        <f t="shared" si="203"/>
        <v>43393</v>
      </c>
      <c r="AG405" s="86">
        <f t="shared" si="160"/>
        <v>43028</v>
      </c>
      <c r="AH405" s="211">
        <f t="shared" si="167"/>
        <v>365</v>
      </c>
      <c r="AI405" s="213">
        <f t="shared" si="168"/>
        <v>30</v>
      </c>
      <c r="AJ405" s="218">
        <f t="shared" si="204"/>
        <v>704</v>
      </c>
      <c r="AK405" s="103">
        <f t="shared" si="191"/>
        <v>100.57142857142857</v>
      </c>
      <c r="AL405" s="82">
        <f t="shared" si="192"/>
        <v>100</v>
      </c>
      <c r="AM405" s="105">
        <f t="shared" si="193"/>
        <v>4</v>
      </c>
      <c r="AN405" s="87">
        <f t="shared" si="194"/>
        <v>23</v>
      </c>
      <c r="AO405" s="240">
        <f t="shared" si="195"/>
        <v>5</v>
      </c>
      <c r="AP405" s="87">
        <f t="shared" si="196"/>
        <v>1</v>
      </c>
      <c r="AQ405" s="85">
        <f t="shared" si="197"/>
        <v>340</v>
      </c>
      <c r="AR405" s="232">
        <f t="shared" si="169"/>
        <v>2</v>
      </c>
      <c r="AS405" s="112">
        <f t="shared" si="198"/>
        <v>1.8345483671918537</v>
      </c>
      <c r="AT405" s="125">
        <f t="shared" si="170"/>
        <v>5794.6250449637964</v>
      </c>
      <c r="AU405" s="256">
        <f t="shared" si="171"/>
        <v>1338.5809589913858</v>
      </c>
      <c r="AV405" s="109">
        <f t="shared" si="172"/>
        <v>194269.16753493345</v>
      </c>
      <c r="AW405" s="199">
        <f t="shared" si="199"/>
        <v>1.9321597583559027</v>
      </c>
      <c r="AX405" s="95">
        <f t="shared" si="173"/>
        <v>7043.4053474465891</v>
      </c>
      <c r="AY405" s="194">
        <f t="shared" si="200"/>
        <v>43393</v>
      </c>
      <c r="BA405" s="194">
        <f t="shared" si="201"/>
        <v>43393</v>
      </c>
      <c r="BL405" s="151"/>
      <c r="BM405" s="151"/>
      <c r="BN405" s="151"/>
      <c r="BO405" s="151"/>
      <c r="BP405" s="151"/>
      <c r="BQ405" s="151"/>
      <c r="BR405" s="151"/>
      <c r="BS405" s="96"/>
    </row>
    <row r="406" spans="1:71" ht="15.6" hidden="1" customHeight="1" x14ac:dyDescent="0.3">
      <c r="A406" s="21">
        <v>25</v>
      </c>
      <c r="B406" s="86">
        <f t="shared" si="157"/>
        <v>43059</v>
      </c>
      <c r="C406" s="82">
        <f t="shared" si="158"/>
        <v>365</v>
      </c>
      <c r="D406" s="82">
        <f t="shared" si="161"/>
        <v>31</v>
      </c>
      <c r="E406" s="85">
        <f t="shared" si="159"/>
        <v>735</v>
      </c>
      <c r="F406" s="103">
        <f t="shared" si="174"/>
        <v>105</v>
      </c>
      <c r="G406" s="82">
        <f t="shared" si="175"/>
        <v>105</v>
      </c>
      <c r="H406" s="85">
        <f t="shared" si="176"/>
        <v>0</v>
      </c>
      <c r="I406" s="87">
        <f t="shared" si="177"/>
        <v>24</v>
      </c>
      <c r="J406" s="104">
        <f t="shared" si="178"/>
        <v>0</v>
      </c>
      <c r="K406" s="87">
        <f t="shared" si="179"/>
        <v>2</v>
      </c>
      <c r="L406" s="85">
        <f t="shared" si="162"/>
        <v>5</v>
      </c>
      <c r="M406" s="82">
        <f t="shared" si="180"/>
        <v>4.4285714285714288</v>
      </c>
      <c r="N406" s="82">
        <f t="shared" si="163"/>
        <v>4</v>
      </c>
      <c r="O406" s="85">
        <f t="shared" si="181"/>
        <v>3</v>
      </c>
      <c r="P406" s="87">
        <f t="shared" si="182"/>
        <v>1</v>
      </c>
      <c r="Q406" s="85">
        <f t="shared" si="183"/>
        <v>0</v>
      </c>
      <c r="R406" s="87">
        <f t="shared" si="184"/>
        <v>0</v>
      </c>
      <c r="S406" s="85">
        <f t="shared" si="185"/>
        <v>31</v>
      </c>
      <c r="T406" s="87">
        <v>25</v>
      </c>
      <c r="U406" s="82">
        <f>T406</f>
        <v>25</v>
      </c>
      <c r="V406" s="108">
        <f t="shared" si="186"/>
        <v>43424</v>
      </c>
      <c r="W406" s="109">
        <f t="shared" si="164"/>
        <v>600</v>
      </c>
      <c r="X406" s="95">
        <f t="shared" si="187"/>
        <v>2</v>
      </c>
      <c r="Y406" s="110">
        <f t="shared" si="165"/>
        <v>25</v>
      </c>
      <c r="Z406" s="111">
        <f t="shared" si="188"/>
        <v>1383.58</v>
      </c>
      <c r="AA406" s="112">
        <f t="shared" si="189"/>
        <v>50</v>
      </c>
      <c r="AB406" s="112">
        <f t="shared" si="166"/>
        <v>1333.58</v>
      </c>
      <c r="AC406" s="111">
        <f t="shared" si="202"/>
        <v>369.71</v>
      </c>
      <c r="AD406" s="113">
        <f t="shared" si="205"/>
        <v>963.86999999999989</v>
      </c>
      <c r="AE406" s="114">
        <f t="shared" si="190"/>
        <v>176494.84000000005</v>
      </c>
      <c r="AF406" s="86">
        <f t="shared" si="203"/>
        <v>43424</v>
      </c>
      <c r="AG406" s="86">
        <f t="shared" si="160"/>
        <v>43059</v>
      </c>
      <c r="AH406" s="211">
        <f t="shared" si="167"/>
        <v>365</v>
      </c>
      <c r="AI406" s="213">
        <f t="shared" si="168"/>
        <v>31</v>
      </c>
      <c r="AJ406" s="218">
        <f t="shared" si="204"/>
        <v>735</v>
      </c>
      <c r="AK406" s="103">
        <f t="shared" si="191"/>
        <v>105</v>
      </c>
      <c r="AL406" s="82">
        <f t="shared" si="192"/>
        <v>105</v>
      </c>
      <c r="AM406" s="105">
        <f t="shared" si="193"/>
        <v>0</v>
      </c>
      <c r="AN406" s="87">
        <f t="shared" si="194"/>
        <v>24</v>
      </c>
      <c r="AO406" s="240">
        <f t="shared" si="195"/>
        <v>5</v>
      </c>
      <c r="AP406" s="87">
        <f t="shared" si="196"/>
        <v>2</v>
      </c>
      <c r="AQ406" s="85">
        <f t="shared" si="197"/>
        <v>5</v>
      </c>
      <c r="AR406" s="232">
        <f t="shared" si="169"/>
        <v>602</v>
      </c>
      <c r="AS406" s="112">
        <f t="shared" si="198"/>
        <v>550.21588850268517</v>
      </c>
      <c r="AT406" s="125">
        <f t="shared" si="170"/>
        <v>5792.7904965966045</v>
      </c>
      <c r="AU406" s="256">
        <f t="shared" si="171"/>
        <v>1915.3162327626092</v>
      </c>
      <c r="AV406" s="109">
        <f t="shared" si="172"/>
        <v>192930.58657594206</v>
      </c>
      <c r="AW406" s="199">
        <f t="shared" si="199"/>
        <v>580.69701151456536</v>
      </c>
      <c r="AX406" s="95">
        <f t="shared" si="173"/>
        <v>7041.4731876882333</v>
      </c>
      <c r="AY406" s="194">
        <f t="shared" si="200"/>
        <v>43424</v>
      </c>
      <c r="BA406" s="194">
        <f t="shared" si="201"/>
        <v>43424</v>
      </c>
      <c r="BL406" s="151"/>
      <c r="BM406" s="151"/>
      <c r="BN406" s="151"/>
      <c r="BO406" s="151"/>
      <c r="BP406" s="151"/>
      <c r="BQ406" s="151"/>
      <c r="BR406" s="151"/>
      <c r="BS406" s="96"/>
    </row>
    <row r="407" spans="1:71" ht="15.6" hidden="1" customHeight="1" x14ac:dyDescent="0.3">
      <c r="A407" s="21">
        <v>26</v>
      </c>
      <c r="B407" s="86">
        <f t="shared" si="157"/>
        <v>43089</v>
      </c>
      <c r="C407" s="82">
        <f t="shared" si="158"/>
        <v>365</v>
      </c>
      <c r="D407" s="82">
        <f t="shared" si="161"/>
        <v>30</v>
      </c>
      <c r="E407" s="85">
        <f t="shared" si="159"/>
        <v>765</v>
      </c>
      <c r="F407" s="103">
        <f t="shared" si="174"/>
        <v>109.28571428571429</v>
      </c>
      <c r="G407" s="82">
        <f t="shared" si="175"/>
        <v>109</v>
      </c>
      <c r="H407" s="85">
        <f t="shared" si="176"/>
        <v>2</v>
      </c>
      <c r="I407" s="87">
        <f t="shared" si="177"/>
        <v>25</v>
      </c>
      <c r="J407" s="104">
        <f t="shared" si="178"/>
        <v>0</v>
      </c>
      <c r="K407" s="87">
        <f t="shared" si="179"/>
        <v>2</v>
      </c>
      <c r="L407" s="85">
        <f t="shared" si="162"/>
        <v>35</v>
      </c>
      <c r="M407" s="82">
        <f t="shared" si="180"/>
        <v>4.2857142857142856</v>
      </c>
      <c r="N407" s="82">
        <f t="shared" si="163"/>
        <v>4</v>
      </c>
      <c r="O407" s="85">
        <f t="shared" si="181"/>
        <v>2</v>
      </c>
      <c r="P407" s="87">
        <f t="shared" si="182"/>
        <v>1</v>
      </c>
      <c r="Q407" s="85">
        <f t="shared" si="183"/>
        <v>0</v>
      </c>
      <c r="R407" s="87">
        <f t="shared" si="184"/>
        <v>0</v>
      </c>
      <c r="S407" s="85">
        <f t="shared" si="185"/>
        <v>30</v>
      </c>
      <c r="T407" s="87">
        <v>26</v>
      </c>
      <c r="U407" s="82"/>
      <c r="V407" s="108">
        <f t="shared" si="186"/>
        <v>43454</v>
      </c>
      <c r="W407" s="109">
        <f t="shared" si="164"/>
        <v>0</v>
      </c>
      <c r="X407" s="95">
        <f t="shared" si="187"/>
        <v>2</v>
      </c>
      <c r="Y407" s="110">
        <f t="shared" si="165"/>
        <v>26</v>
      </c>
      <c r="Z407" s="111">
        <f t="shared" si="188"/>
        <v>1383.58</v>
      </c>
      <c r="AA407" s="112">
        <f t="shared" si="189"/>
        <v>50</v>
      </c>
      <c r="AB407" s="112">
        <f t="shared" si="166"/>
        <v>1333.58</v>
      </c>
      <c r="AC407" s="111">
        <f t="shared" si="202"/>
        <v>367.7</v>
      </c>
      <c r="AD407" s="113">
        <f t="shared" si="205"/>
        <v>965.87999999999988</v>
      </c>
      <c r="AE407" s="114">
        <f t="shared" si="190"/>
        <v>175528.96000000005</v>
      </c>
      <c r="AF407" s="86">
        <f t="shared" si="203"/>
        <v>43454</v>
      </c>
      <c r="AG407" s="86">
        <f t="shared" si="160"/>
        <v>43089</v>
      </c>
      <c r="AH407" s="211">
        <f t="shared" si="167"/>
        <v>365</v>
      </c>
      <c r="AI407" s="213">
        <f t="shared" si="168"/>
        <v>30</v>
      </c>
      <c r="AJ407" s="218">
        <f t="shared" si="204"/>
        <v>765</v>
      </c>
      <c r="AK407" s="103">
        <f t="shared" si="191"/>
        <v>109.28571428571429</v>
      </c>
      <c r="AL407" s="82">
        <f t="shared" si="192"/>
        <v>109</v>
      </c>
      <c r="AM407" s="105">
        <f t="shared" si="193"/>
        <v>2</v>
      </c>
      <c r="AN407" s="87">
        <f t="shared" si="194"/>
        <v>25</v>
      </c>
      <c r="AO407" s="240">
        <f t="shared" si="195"/>
        <v>5</v>
      </c>
      <c r="AP407" s="87">
        <f t="shared" si="196"/>
        <v>2</v>
      </c>
      <c r="AQ407" s="85">
        <f t="shared" si="197"/>
        <v>35</v>
      </c>
      <c r="AR407" s="232">
        <f t="shared" si="169"/>
        <v>2</v>
      </c>
      <c r="AS407" s="112">
        <f t="shared" si="198"/>
        <v>1.8213948200856593</v>
      </c>
      <c r="AT407" s="125">
        <f t="shared" si="170"/>
        <v>5242.5746080939189</v>
      </c>
      <c r="AU407" s="256">
        <f t="shared" si="171"/>
        <v>1334.5844388090754</v>
      </c>
      <c r="AV407" s="109">
        <f t="shared" si="172"/>
        <v>191015.27034317944</v>
      </c>
      <c r="AW407" s="199">
        <f t="shared" si="199"/>
        <v>1.9263910258650898</v>
      </c>
      <c r="AX407" s="95">
        <f t="shared" si="173"/>
        <v>6460.7761761736683</v>
      </c>
      <c r="AY407" s="194">
        <f t="shared" si="200"/>
        <v>43454</v>
      </c>
      <c r="BA407" s="194">
        <f t="shared" si="201"/>
        <v>43454</v>
      </c>
      <c r="BL407" s="151"/>
      <c r="BM407" s="151"/>
      <c r="BN407" s="151"/>
      <c r="BO407" s="151"/>
      <c r="BP407" s="151"/>
      <c r="BQ407" s="151"/>
      <c r="BR407" s="151"/>
      <c r="BS407" s="96"/>
    </row>
    <row r="408" spans="1:71" ht="15.6" hidden="1" customHeight="1" x14ac:dyDescent="0.3">
      <c r="A408" s="21">
        <v>27</v>
      </c>
      <c r="B408" s="86">
        <f t="shared" si="157"/>
        <v>43120</v>
      </c>
      <c r="C408" s="82">
        <f t="shared" si="158"/>
        <v>365</v>
      </c>
      <c r="D408" s="82">
        <f t="shared" si="161"/>
        <v>31</v>
      </c>
      <c r="E408" s="85">
        <f t="shared" si="159"/>
        <v>796</v>
      </c>
      <c r="F408" s="103">
        <f t="shared" si="174"/>
        <v>113.71428571428571</v>
      </c>
      <c r="G408" s="82">
        <f t="shared" si="175"/>
        <v>113</v>
      </c>
      <c r="H408" s="85">
        <f t="shared" si="176"/>
        <v>5</v>
      </c>
      <c r="I408" s="87">
        <f t="shared" si="177"/>
        <v>26</v>
      </c>
      <c r="J408" s="104">
        <f t="shared" si="178"/>
        <v>0</v>
      </c>
      <c r="K408" s="87">
        <f t="shared" si="179"/>
        <v>2</v>
      </c>
      <c r="L408" s="85">
        <f t="shared" si="162"/>
        <v>66</v>
      </c>
      <c r="M408" s="82">
        <f t="shared" si="180"/>
        <v>4.4285714285714288</v>
      </c>
      <c r="N408" s="82">
        <f t="shared" si="163"/>
        <v>4</v>
      </c>
      <c r="O408" s="85">
        <f t="shared" si="181"/>
        <v>3</v>
      </c>
      <c r="P408" s="87">
        <f t="shared" si="182"/>
        <v>1</v>
      </c>
      <c r="Q408" s="85">
        <f t="shared" si="183"/>
        <v>0</v>
      </c>
      <c r="R408" s="87">
        <f t="shared" si="184"/>
        <v>0</v>
      </c>
      <c r="S408" s="85">
        <f t="shared" si="185"/>
        <v>31</v>
      </c>
      <c r="T408" s="87">
        <v>27</v>
      </c>
      <c r="U408" s="82"/>
      <c r="V408" s="108">
        <f t="shared" si="186"/>
        <v>43485</v>
      </c>
      <c r="W408" s="109">
        <f t="shared" si="164"/>
        <v>0</v>
      </c>
      <c r="X408" s="95">
        <f t="shared" si="187"/>
        <v>2</v>
      </c>
      <c r="Y408" s="110">
        <f t="shared" si="165"/>
        <v>27</v>
      </c>
      <c r="Z408" s="111">
        <f t="shared" si="188"/>
        <v>1383.58</v>
      </c>
      <c r="AA408" s="112">
        <f t="shared" si="189"/>
        <v>50</v>
      </c>
      <c r="AB408" s="112">
        <f t="shared" si="166"/>
        <v>1333.58</v>
      </c>
      <c r="AC408" s="111">
        <f t="shared" si="202"/>
        <v>365.69</v>
      </c>
      <c r="AD408" s="113">
        <f t="shared" si="205"/>
        <v>967.88999999999987</v>
      </c>
      <c r="AE408" s="114">
        <f t="shared" si="190"/>
        <v>174561.07000000004</v>
      </c>
      <c r="AF408" s="86">
        <f t="shared" si="203"/>
        <v>43485</v>
      </c>
      <c r="AG408" s="86">
        <f t="shared" si="160"/>
        <v>43120</v>
      </c>
      <c r="AH408" s="211">
        <f t="shared" si="167"/>
        <v>365</v>
      </c>
      <c r="AI408" s="213">
        <f t="shared" si="168"/>
        <v>31</v>
      </c>
      <c r="AJ408" s="218">
        <f t="shared" si="204"/>
        <v>796</v>
      </c>
      <c r="AK408" s="103">
        <f t="shared" si="191"/>
        <v>113.71428571428571</v>
      </c>
      <c r="AL408" s="82">
        <f t="shared" si="192"/>
        <v>113</v>
      </c>
      <c r="AM408" s="105">
        <f t="shared" si="193"/>
        <v>5</v>
      </c>
      <c r="AN408" s="87">
        <f t="shared" si="194"/>
        <v>26</v>
      </c>
      <c r="AO408" s="240">
        <f t="shared" si="195"/>
        <v>5</v>
      </c>
      <c r="AP408" s="87">
        <f t="shared" si="196"/>
        <v>2</v>
      </c>
      <c r="AQ408" s="85">
        <f t="shared" si="197"/>
        <v>66</v>
      </c>
      <c r="AR408" s="232">
        <f t="shared" si="169"/>
        <v>2</v>
      </c>
      <c r="AS408" s="112">
        <f t="shared" si="198"/>
        <v>1.8148534550656168</v>
      </c>
      <c r="AT408" s="125">
        <f t="shared" si="170"/>
        <v>5240.7532132738334</v>
      </c>
      <c r="AU408" s="256">
        <f t="shared" si="171"/>
        <v>1332.5579953650938</v>
      </c>
      <c r="AV408" s="109">
        <f t="shared" si="172"/>
        <v>189680.68590437036</v>
      </c>
      <c r="AW408" s="199">
        <f t="shared" si="199"/>
        <v>1.9234659786733264</v>
      </c>
      <c r="AX408" s="95">
        <f t="shared" si="173"/>
        <v>6458.8497851478032</v>
      </c>
      <c r="AY408" s="194">
        <f t="shared" si="200"/>
        <v>43485</v>
      </c>
      <c r="BA408" s="194">
        <f t="shared" si="201"/>
        <v>43485</v>
      </c>
      <c r="BL408" s="151"/>
      <c r="BM408" s="151"/>
      <c r="BN408" s="151"/>
      <c r="BO408" s="151"/>
      <c r="BP408" s="151"/>
      <c r="BQ408" s="151"/>
      <c r="BR408" s="151"/>
      <c r="BS408" s="96"/>
    </row>
    <row r="409" spans="1:71" ht="15.6" hidden="1" customHeight="1" x14ac:dyDescent="0.3">
      <c r="A409" s="21">
        <v>28</v>
      </c>
      <c r="B409" s="86">
        <f t="shared" si="157"/>
        <v>43151</v>
      </c>
      <c r="C409" s="82">
        <f t="shared" si="158"/>
        <v>365</v>
      </c>
      <c r="D409" s="82">
        <f t="shared" si="161"/>
        <v>31</v>
      </c>
      <c r="E409" s="85">
        <f t="shared" si="159"/>
        <v>827</v>
      </c>
      <c r="F409" s="103">
        <f t="shared" si="174"/>
        <v>118.14285714285714</v>
      </c>
      <c r="G409" s="82">
        <f t="shared" si="175"/>
        <v>118</v>
      </c>
      <c r="H409" s="85">
        <f t="shared" si="176"/>
        <v>1</v>
      </c>
      <c r="I409" s="87">
        <f t="shared" si="177"/>
        <v>27</v>
      </c>
      <c r="J409" s="104">
        <f t="shared" si="178"/>
        <v>0</v>
      </c>
      <c r="K409" s="87">
        <f t="shared" si="179"/>
        <v>2</v>
      </c>
      <c r="L409" s="85">
        <f t="shared" si="162"/>
        <v>97</v>
      </c>
      <c r="M409" s="82">
        <f t="shared" si="180"/>
        <v>4.4285714285714288</v>
      </c>
      <c r="N409" s="82">
        <f t="shared" si="163"/>
        <v>4</v>
      </c>
      <c r="O409" s="85">
        <f t="shared" si="181"/>
        <v>3</v>
      </c>
      <c r="P409" s="87">
        <f t="shared" si="182"/>
        <v>1</v>
      </c>
      <c r="Q409" s="85">
        <f t="shared" si="183"/>
        <v>0</v>
      </c>
      <c r="R409" s="87">
        <f t="shared" si="184"/>
        <v>0</v>
      </c>
      <c r="S409" s="85">
        <f t="shared" si="185"/>
        <v>31</v>
      </c>
      <c r="T409" s="87">
        <v>28</v>
      </c>
      <c r="U409" s="82"/>
      <c r="V409" s="108">
        <f t="shared" si="186"/>
        <v>43516</v>
      </c>
      <c r="W409" s="109">
        <f t="shared" si="164"/>
        <v>0</v>
      </c>
      <c r="X409" s="95">
        <f t="shared" si="187"/>
        <v>2</v>
      </c>
      <c r="Y409" s="110">
        <f t="shared" si="165"/>
        <v>28</v>
      </c>
      <c r="Z409" s="111">
        <f t="shared" si="188"/>
        <v>1383.58</v>
      </c>
      <c r="AA409" s="112">
        <f t="shared" si="189"/>
        <v>50</v>
      </c>
      <c r="AB409" s="112">
        <f t="shared" si="166"/>
        <v>1333.58</v>
      </c>
      <c r="AC409" s="111">
        <f t="shared" si="202"/>
        <v>363.67</v>
      </c>
      <c r="AD409" s="113">
        <f t="shared" si="205"/>
        <v>969.90999999999985</v>
      </c>
      <c r="AE409" s="114">
        <f t="shared" si="190"/>
        <v>173591.16000000003</v>
      </c>
      <c r="AF409" s="86">
        <f t="shared" si="203"/>
        <v>43516</v>
      </c>
      <c r="AG409" s="86">
        <f t="shared" si="160"/>
        <v>43151</v>
      </c>
      <c r="AH409" s="211">
        <f t="shared" si="167"/>
        <v>365</v>
      </c>
      <c r="AI409" s="213">
        <f t="shared" si="168"/>
        <v>31</v>
      </c>
      <c r="AJ409" s="218">
        <f t="shared" si="204"/>
        <v>827</v>
      </c>
      <c r="AK409" s="103">
        <f t="shared" si="191"/>
        <v>118.14285714285714</v>
      </c>
      <c r="AL409" s="82">
        <f t="shared" si="192"/>
        <v>118</v>
      </c>
      <c r="AM409" s="105">
        <f t="shared" si="193"/>
        <v>1</v>
      </c>
      <c r="AN409" s="87">
        <f t="shared" si="194"/>
        <v>27</v>
      </c>
      <c r="AO409" s="240">
        <f t="shared" si="195"/>
        <v>5</v>
      </c>
      <c r="AP409" s="87">
        <f t="shared" si="196"/>
        <v>2</v>
      </c>
      <c r="AQ409" s="85">
        <f t="shared" si="197"/>
        <v>97</v>
      </c>
      <c r="AR409" s="232">
        <f t="shared" si="169"/>
        <v>2</v>
      </c>
      <c r="AS409" s="112">
        <f t="shared" si="198"/>
        <v>1.8083355827314285</v>
      </c>
      <c r="AT409" s="125">
        <f t="shared" si="170"/>
        <v>5238.9383598187678</v>
      </c>
      <c r="AU409" s="256">
        <f t="shared" si="171"/>
        <v>1330.5346288886776</v>
      </c>
      <c r="AV409" s="109">
        <f t="shared" si="172"/>
        <v>188348.12790900527</v>
      </c>
      <c r="AW409" s="199">
        <f t="shared" si="199"/>
        <v>1.9205453728960835</v>
      </c>
      <c r="AX409" s="95">
        <f t="shared" si="173"/>
        <v>6456.9263191691298</v>
      </c>
      <c r="AY409" s="194">
        <f t="shared" si="200"/>
        <v>43516</v>
      </c>
      <c r="BA409" s="194">
        <f t="shared" si="201"/>
        <v>43516</v>
      </c>
      <c r="BL409" s="151"/>
      <c r="BM409" s="151"/>
      <c r="BN409" s="151"/>
      <c r="BO409" s="151"/>
      <c r="BP409" s="151"/>
      <c r="BQ409" s="151"/>
      <c r="BR409" s="151"/>
      <c r="BS409" s="96"/>
    </row>
    <row r="410" spans="1:71" ht="15.6" hidden="1" customHeight="1" x14ac:dyDescent="0.3">
      <c r="A410" s="21">
        <v>29</v>
      </c>
      <c r="B410" s="86">
        <f t="shared" si="157"/>
        <v>43179</v>
      </c>
      <c r="C410" s="82">
        <f t="shared" si="158"/>
        <v>365</v>
      </c>
      <c r="D410" s="82">
        <f t="shared" si="161"/>
        <v>28</v>
      </c>
      <c r="E410" s="85">
        <f t="shared" si="159"/>
        <v>855</v>
      </c>
      <c r="F410" s="103">
        <f t="shared" si="174"/>
        <v>122.14285714285714</v>
      </c>
      <c r="G410" s="82">
        <f t="shared" si="175"/>
        <v>122</v>
      </c>
      <c r="H410" s="85">
        <f t="shared" si="176"/>
        <v>1</v>
      </c>
      <c r="I410" s="87">
        <f t="shared" si="177"/>
        <v>28</v>
      </c>
      <c r="J410" s="104">
        <f t="shared" si="178"/>
        <v>0</v>
      </c>
      <c r="K410" s="87">
        <f t="shared" si="179"/>
        <v>2</v>
      </c>
      <c r="L410" s="85">
        <f t="shared" si="162"/>
        <v>125</v>
      </c>
      <c r="M410" s="82">
        <f t="shared" si="180"/>
        <v>4</v>
      </c>
      <c r="N410" s="82">
        <f t="shared" si="163"/>
        <v>4</v>
      </c>
      <c r="O410" s="85">
        <f t="shared" si="181"/>
        <v>0</v>
      </c>
      <c r="P410" s="87">
        <f t="shared" si="182"/>
        <v>1</v>
      </c>
      <c r="Q410" s="85">
        <f t="shared" si="183"/>
        <v>0</v>
      </c>
      <c r="R410" s="87">
        <f t="shared" si="184"/>
        <v>0</v>
      </c>
      <c r="S410" s="85">
        <f t="shared" si="185"/>
        <v>28</v>
      </c>
      <c r="T410" s="87">
        <v>29</v>
      </c>
      <c r="U410" s="82"/>
      <c r="V410" s="108">
        <f t="shared" si="186"/>
        <v>43544</v>
      </c>
      <c r="W410" s="109">
        <f t="shared" si="164"/>
        <v>0</v>
      </c>
      <c r="X410" s="95">
        <f t="shared" si="187"/>
        <v>2</v>
      </c>
      <c r="Y410" s="110">
        <f t="shared" si="165"/>
        <v>29</v>
      </c>
      <c r="Z410" s="111">
        <f t="shared" si="188"/>
        <v>1383.58</v>
      </c>
      <c r="AA410" s="112">
        <f t="shared" si="189"/>
        <v>50</v>
      </c>
      <c r="AB410" s="112">
        <f t="shared" si="166"/>
        <v>1333.58</v>
      </c>
      <c r="AC410" s="111">
        <f t="shared" si="202"/>
        <v>361.65</v>
      </c>
      <c r="AD410" s="113">
        <f t="shared" si="205"/>
        <v>971.93</v>
      </c>
      <c r="AE410" s="114">
        <f t="shared" si="190"/>
        <v>172619.23000000004</v>
      </c>
      <c r="AF410" s="86">
        <f t="shared" si="203"/>
        <v>43544</v>
      </c>
      <c r="AG410" s="86">
        <f t="shared" si="160"/>
        <v>43179</v>
      </c>
      <c r="AH410" s="211">
        <f t="shared" si="167"/>
        <v>365</v>
      </c>
      <c r="AI410" s="213">
        <f t="shared" si="168"/>
        <v>28</v>
      </c>
      <c r="AJ410" s="218">
        <f t="shared" si="204"/>
        <v>855</v>
      </c>
      <c r="AK410" s="103">
        <f t="shared" si="191"/>
        <v>122.14285714285714</v>
      </c>
      <c r="AL410" s="82">
        <f t="shared" si="192"/>
        <v>122</v>
      </c>
      <c r="AM410" s="105">
        <f t="shared" si="193"/>
        <v>1</v>
      </c>
      <c r="AN410" s="87">
        <f t="shared" si="194"/>
        <v>28</v>
      </c>
      <c r="AO410" s="240">
        <f t="shared" si="195"/>
        <v>5</v>
      </c>
      <c r="AP410" s="87">
        <f t="shared" si="196"/>
        <v>2</v>
      </c>
      <c r="AQ410" s="85">
        <f t="shared" si="197"/>
        <v>126</v>
      </c>
      <c r="AR410" s="232">
        <f t="shared" si="169"/>
        <v>2</v>
      </c>
      <c r="AS410" s="112">
        <f t="shared" si="198"/>
        <v>1.8018411187113645</v>
      </c>
      <c r="AT410" s="125">
        <f t="shared" si="170"/>
        <v>5237.1300242360367</v>
      </c>
      <c r="AU410" s="256">
        <f t="shared" si="171"/>
        <v>1328.7097129041654</v>
      </c>
      <c r="AV410" s="109">
        <f t="shared" si="172"/>
        <v>187017.59328011659</v>
      </c>
      <c r="AW410" s="199">
        <f t="shared" si="199"/>
        <v>1.9179112182684008</v>
      </c>
      <c r="AX410" s="95">
        <f t="shared" si="173"/>
        <v>6455.0057737962334</v>
      </c>
      <c r="AY410" s="194">
        <f t="shared" si="200"/>
        <v>43544</v>
      </c>
      <c r="BA410" s="194">
        <f t="shared" si="201"/>
        <v>43544</v>
      </c>
      <c r="BL410" s="151"/>
      <c r="BM410" s="151"/>
      <c r="BN410" s="151"/>
      <c r="BO410" s="151"/>
      <c r="BP410" s="151"/>
      <c r="BQ410" s="151"/>
      <c r="BR410" s="151"/>
      <c r="BS410" s="96"/>
    </row>
    <row r="411" spans="1:71" ht="15.6" hidden="1" customHeight="1" x14ac:dyDescent="0.3">
      <c r="A411" s="21">
        <v>30</v>
      </c>
      <c r="B411" s="86">
        <f t="shared" si="157"/>
        <v>43210</v>
      </c>
      <c r="C411" s="82">
        <f t="shared" si="158"/>
        <v>365</v>
      </c>
      <c r="D411" s="82">
        <f t="shared" si="161"/>
        <v>31</v>
      </c>
      <c r="E411" s="85">
        <f t="shared" si="159"/>
        <v>886</v>
      </c>
      <c r="F411" s="103">
        <f t="shared" si="174"/>
        <v>126.57142857142857</v>
      </c>
      <c r="G411" s="82">
        <f t="shared" si="175"/>
        <v>126</v>
      </c>
      <c r="H411" s="85">
        <f t="shared" si="176"/>
        <v>4</v>
      </c>
      <c r="I411" s="87">
        <f t="shared" si="177"/>
        <v>29</v>
      </c>
      <c r="J411" s="104">
        <f t="shared" si="178"/>
        <v>0</v>
      </c>
      <c r="K411" s="87">
        <f t="shared" si="179"/>
        <v>2</v>
      </c>
      <c r="L411" s="85">
        <f t="shared" si="162"/>
        <v>156</v>
      </c>
      <c r="M411" s="82">
        <f t="shared" si="180"/>
        <v>4.4285714285714288</v>
      </c>
      <c r="N411" s="82">
        <f t="shared" si="163"/>
        <v>4</v>
      </c>
      <c r="O411" s="85">
        <f t="shared" si="181"/>
        <v>3</v>
      </c>
      <c r="P411" s="87">
        <f t="shared" si="182"/>
        <v>1</v>
      </c>
      <c r="Q411" s="85">
        <f t="shared" si="183"/>
        <v>0</v>
      </c>
      <c r="R411" s="87">
        <f t="shared" si="184"/>
        <v>0</v>
      </c>
      <c r="S411" s="85">
        <f t="shared" si="185"/>
        <v>31</v>
      </c>
      <c r="T411" s="87">
        <v>30</v>
      </c>
      <c r="U411" s="82"/>
      <c r="V411" s="108">
        <f t="shared" si="186"/>
        <v>43575</v>
      </c>
      <c r="W411" s="109">
        <f t="shared" si="164"/>
        <v>0</v>
      </c>
      <c r="X411" s="95">
        <f t="shared" si="187"/>
        <v>2</v>
      </c>
      <c r="Y411" s="110">
        <f t="shared" si="165"/>
        <v>30</v>
      </c>
      <c r="Z411" s="111">
        <f t="shared" si="188"/>
        <v>1383.58</v>
      </c>
      <c r="AA411" s="112">
        <f t="shared" si="189"/>
        <v>50</v>
      </c>
      <c r="AB411" s="112">
        <f t="shared" si="166"/>
        <v>1333.58</v>
      </c>
      <c r="AC411" s="111">
        <f t="shared" si="202"/>
        <v>359.62</v>
      </c>
      <c r="AD411" s="113">
        <f t="shared" si="205"/>
        <v>973.95999999999992</v>
      </c>
      <c r="AE411" s="114">
        <f t="shared" si="190"/>
        <v>171645.27000000005</v>
      </c>
      <c r="AF411" s="86">
        <f t="shared" si="203"/>
        <v>43575</v>
      </c>
      <c r="AG411" s="86">
        <f t="shared" si="160"/>
        <v>43210</v>
      </c>
      <c r="AH411" s="211">
        <f t="shared" si="167"/>
        <v>365</v>
      </c>
      <c r="AI411" s="213">
        <f t="shared" si="168"/>
        <v>31</v>
      </c>
      <c r="AJ411" s="218">
        <f t="shared" si="204"/>
        <v>886</v>
      </c>
      <c r="AK411" s="103">
        <f t="shared" si="191"/>
        <v>126.57142857142857</v>
      </c>
      <c r="AL411" s="82">
        <f t="shared" si="192"/>
        <v>126</v>
      </c>
      <c r="AM411" s="105">
        <f t="shared" si="193"/>
        <v>4</v>
      </c>
      <c r="AN411" s="87">
        <f t="shared" si="194"/>
        <v>29</v>
      </c>
      <c r="AO411" s="240">
        <f t="shared" si="195"/>
        <v>5</v>
      </c>
      <c r="AP411" s="87">
        <f t="shared" si="196"/>
        <v>2</v>
      </c>
      <c r="AQ411" s="85">
        <f t="shared" si="197"/>
        <v>157</v>
      </c>
      <c r="AR411" s="232">
        <f t="shared" si="169"/>
        <v>2</v>
      </c>
      <c r="AS411" s="112">
        <f t="shared" si="198"/>
        <v>1.7953699789367059</v>
      </c>
      <c r="AT411" s="125">
        <f t="shared" si="170"/>
        <v>5235.3281831173254</v>
      </c>
      <c r="AU411" s="256">
        <f t="shared" si="171"/>
        <v>1326.6921896899189</v>
      </c>
      <c r="AV411" s="109">
        <f t="shared" si="172"/>
        <v>185688.88356721241</v>
      </c>
      <c r="AW411" s="199">
        <f t="shared" si="199"/>
        <v>1.9149990468827769</v>
      </c>
      <c r="AX411" s="95">
        <f t="shared" si="173"/>
        <v>6453.0878625779651</v>
      </c>
      <c r="AY411" s="194">
        <f t="shared" si="200"/>
        <v>43575</v>
      </c>
      <c r="BA411" s="194">
        <f t="shared" si="201"/>
        <v>43575</v>
      </c>
      <c r="BL411" s="151"/>
      <c r="BM411" s="151"/>
      <c r="BN411" s="151"/>
      <c r="BO411" s="151"/>
      <c r="BP411" s="151"/>
      <c r="BQ411" s="151"/>
      <c r="BR411" s="151"/>
      <c r="BS411" s="96"/>
    </row>
    <row r="412" spans="1:71" ht="15.6" hidden="1" customHeight="1" x14ac:dyDescent="0.3">
      <c r="A412" s="21">
        <v>31</v>
      </c>
      <c r="B412" s="86">
        <f t="shared" si="157"/>
        <v>43240</v>
      </c>
      <c r="C412" s="82">
        <f t="shared" si="158"/>
        <v>365</v>
      </c>
      <c r="D412" s="82">
        <f t="shared" si="161"/>
        <v>30</v>
      </c>
      <c r="E412" s="85">
        <f t="shared" si="159"/>
        <v>916</v>
      </c>
      <c r="F412" s="103">
        <f t="shared" si="174"/>
        <v>130.85714285714286</v>
      </c>
      <c r="G412" s="82">
        <f t="shared" si="175"/>
        <v>130</v>
      </c>
      <c r="H412" s="85">
        <f t="shared" si="176"/>
        <v>6</v>
      </c>
      <c r="I412" s="87">
        <f t="shared" si="177"/>
        <v>30</v>
      </c>
      <c r="J412" s="104">
        <f t="shared" si="178"/>
        <v>0</v>
      </c>
      <c r="K412" s="87">
        <f t="shared" si="179"/>
        <v>2</v>
      </c>
      <c r="L412" s="85">
        <f t="shared" si="162"/>
        <v>186</v>
      </c>
      <c r="M412" s="82">
        <f t="shared" si="180"/>
        <v>4.2857142857142856</v>
      </c>
      <c r="N412" s="82">
        <f t="shared" si="163"/>
        <v>4</v>
      </c>
      <c r="O412" s="85">
        <f t="shared" si="181"/>
        <v>2</v>
      </c>
      <c r="P412" s="87">
        <f t="shared" si="182"/>
        <v>1</v>
      </c>
      <c r="Q412" s="85">
        <f t="shared" si="183"/>
        <v>0</v>
      </c>
      <c r="R412" s="87">
        <f t="shared" si="184"/>
        <v>0</v>
      </c>
      <c r="S412" s="85">
        <f t="shared" si="185"/>
        <v>30</v>
      </c>
      <c r="T412" s="87">
        <v>31</v>
      </c>
      <c r="U412" s="82"/>
      <c r="V412" s="108">
        <f t="shared" si="186"/>
        <v>43605</v>
      </c>
      <c r="W412" s="109">
        <f t="shared" si="164"/>
        <v>0</v>
      </c>
      <c r="X412" s="95">
        <f t="shared" si="187"/>
        <v>2</v>
      </c>
      <c r="Y412" s="110">
        <f t="shared" si="165"/>
        <v>31</v>
      </c>
      <c r="Z412" s="111">
        <f t="shared" si="188"/>
        <v>1383.58</v>
      </c>
      <c r="AA412" s="112">
        <f t="shared" si="189"/>
        <v>50</v>
      </c>
      <c r="AB412" s="112">
        <f t="shared" si="166"/>
        <v>1333.58</v>
      </c>
      <c r="AC412" s="111">
        <f t="shared" si="202"/>
        <v>357.59</v>
      </c>
      <c r="AD412" s="113">
        <f t="shared" si="205"/>
        <v>975.99</v>
      </c>
      <c r="AE412" s="114">
        <f t="shared" si="190"/>
        <v>170669.28000000006</v>
      </c>
      <c r="AF412" s="86">
        <f t="shared" si="203"/>
        <v>43605</v>
      </c>
      <c r="AG412" s="86">
        <f t="shared" si="160"/>
        <v>43240</v>
      </c>
      <c r="AH412" s="211">
        <f t="shared" si="167"/>
        <v>365</v>
      </c>
      <c r="AI412" s="213">
        <f t="shared" si="168"/>
        <v>30</v>
      </c>
      <c r="AJ412" s="218">
        <f t="shared" si="204"/>
        <v>916</v>
      </c>
      <c r="AK412" s="103">
        <f t="shared" si="191"/>
        <v>130.85714285714286</v>
      </c>
      <c r="AL412" s="82">
        <f t="shared" si="192"/>
        <v>130</v>
      </c>
      <c r="AM412" s="105">
        <f t="shared" si="193"/>
        <v>6</v>
      </c>
      <c r="AN412" s="87">
        <f t="shared" si="194"/>
        <v>30</v>
      </c>
      <c r="AO412" s="240">
        <f t="shared" si="195"/>
        <v>5</v>
      </c>
      <c r="AP412" s="87">
        <f t="shared" si="196"/>
        <v>2</v>
      </c>
      <c r="AQ412" s="85">
        <f t="shared" si="197"/>
        <v>187</v>
      </c>
      <c r="AR412" s="232">
        <f t="shared" si="169"/>
        <v>2</v>
      </c>
      <c r="AS412" s="112">
        <f t="shared" si="198"/>
        <v>1.7889220796406602</v>
      </c>
      <c r="AT412" s="125">
        <f t="shared" si="170"/>
        <v>5233.5328131383885</v>
      </c>
      <c r="AU412" s="256">
        <f t="shared" si="171"/>
        <v>1324.7426647040666</v>
      </c>
      <c r="AV412" s="109">
        <f t="shared" si="172"/>
        <v>184362.19137752248</v>
      </c>
      <c r="AW412" s="199">
        <f t="shared" si="199"/>
        <v>1.9121850267816605</v>
      </c>
      <c r="AX412" s="95">
        <f t="shared" si="173"/>
        <v>6451.1728635310819</v>
      </c>
      <c r="AY412" s="194">
        <f t="shared" si="200"/>
        <v>43605</v>
      </c>
      <c r="BA412" s="194">
        <f t="shared" si="201"/>
        <v>43605</v>
      </c>
      <c r="BL412" s="151"/>
      <c r="BM412" s="151"/>
      <c r="BN412" s="151"/>
      <c r="BO412" s="151"/>
      <c r="BP412" s="151"/>
      <c r="BQ412" s="151"/>
      <c r="BR412" s="151"/>
      <c r="BS412" s="96"/>
    </row>
    <row r="413" spans="1:71" ht="15.6" hidden="1" customHeight="1" x14ac:dyDescent="0.3">
      <c r="A413" s="21">
        <v>32</v>
      </c>
      <c r="B413" s="86">
        <f t="shared" si="157"/>
        <v>43271</v>
      </c>
      <c r="C413" s="82">
        <f t="shared" si="158"/>
        <v>365</v>
      </c>
      <c r="D413" s="82">
        <f t="shared" si="161"/>
        <v>31</v>
      </c>
      <c r="E413" s="85">
        <f t="shared" si="159"/>
        <v>947</v>
      </c>
      <c r="F413" s="103">
        <f t="shared" si="174"/>
        <v>135.28571428571428</v>
      </c>
      <c r="G413" s="82">
        <f t="shared" si="175"/>
        <v>135</v>
      </c>
      <c r="H413" s="85">
        <f t="shared" si="176"/>
        <v>2</v>
      </c>
      <c r="I413" s="87">
        <f t="shared" si="177"/>
        <v>31</v>
      </c>
      <c r="J413" s="104">
        <f t="shared" si="178"/>
        <v>0</v>
      </c>
      <c r="K413" s="87">
        <f t="shared" si="179"/>
        <v>2</v>
      </c>
      <c r="L413" s="85">
        <f t="shared" si="162"/>
        <v>217</v>
      </c>
      <c r="M413" s="82">
        <f t="shared" si="180"/>
        <v>4.4285714285714288</v>
      </c>
      <c r="N413" s="82">
        <f t="shared" si="163"/>
        <v>4</v>
      </c>
      <c r="O413" s="85">
        <f t="shared" si="181"/>
        <v>3</v>
      </c>
      <c r="P413" s="87">
        <f t="shared" si="182"/>
        <v>1</v>
      </c>
      <c r="Q413" s="85">
        <f t="shared" si="183"/>
        <v>0</v>
      </c>
      <c r="R413" s="87">
        <f t="shared" si="184"/>
        <v>0</v>
      </c>
      <c r="S413" s="85">
        <f t="shared" si="185"/>
        <v>31</v>
      </c>
      <c r="T413" s="87">
        <v>32</v>
      </c>
      <c r="U413" s="82"/>
      <c r="V413" s="108">
        <f t="shared" si="186"/>
        <v>43636</v>
      </c>
      <c r="W413" s="109">
        <f t="shared" si="164"/>
        <v>0</v>
      </c>
      <c r="X413" s="95">
        <f t="shared" si="187"/>
        <v>2</v>
      </c>
      <c r="Y413" s="110">
        <f t="shared" si="165"/>
        <v>32</v>
      </c>
      <c r="Z413" s="111">
        <f t="shared" si="188"/>
        <v>1383.58</v>
      </c>
      <c r="AA413" s="112">
        <f t="shared" si="189"/>
        <v>50</v>
      </c>
      <c r="AB413" s="112">
        <f t="shared" si="166"/>
        <v>1333.58</v>
      </c>
      <c r="AC413" s="111">
        <f t="shared" si="202"/>
        <v>355.56</v>
      </c>
      <c r="AD413" s="113">
        <f t="shared" si="205"/>
        <v>978.02</v>
      </c>
      <c r="AE413" s="114">
        <f t="shared" si="190"/>
        <v>169691.26000000007</v>
      </c>
      <c r="AF413" s="86">
        <f t="shared" si="203"/>
        <v>43636</v>
      </c>
      <c r="AG413" s="86">
        <f t="shared" si="160"/>
        <v>43271</v>
      </c>
      <c r="AH413" s="211">
        <f t="shared" si="167"/>
        <v>365</v>
      </c>
      <c r="AI413" s="213">
        <f t="shared" si="168"/>
        <v>31</v>
      </c>
      <c r="AJ413" s="218">
        <f t="shared" si="204"/>
        <v>947</v>
      </c>
      <c r="AK413" s="103">
        <f t="shared" si="191"/>
        <v>135.28571428571428</v>
      </c>
      <c r="AL413" s="82">
        <f t="shared" si="192"/>
        <v>135</v>
      </c>
      <c r="AM413" s="105">
        <f t="shared" si="193"/>
        <v>2</v>
      </c>
      <c r="AN413" s="87">
        <f t="shared" si="194"/>
        <v>31</v>
      </c>
      <c r="AO413" s="240">
        <f t="shared" si="195"/>
        <v>5</v>
      </c>
      <c r="AP413" s="87">
        <f t="shared" si="196"/>
        <v>2</v>
      </c>
      <c r="AQ413" s="85">
        <f t="shared" si="197"/>
        <v>218</v>
      </c>
      <c r="AR413" s="232">
        <f t="shared" si="169"/>
        <v>2</v>
      </c>
      <c r="AS413" s="112">
        <f t="shared" si="198"/>
        <v>1.782497337357275</v>
      </c>
      <c r="AT413" s="125">
        <f t="shared" si="170"/>
        <v>5231.743891058748</v>
      </c>
      <c r="AU413" s="256">
        <f t="shared" si="171"/>
        <v>1322.7311650868166</v>
      </c>
      <c r="AV413" s="109">
        <f t="shared" si="172"/>
        <v>183037.44871281841</v>
      </c>
      <c r="AW413" s="199">
        <f t="shared" si="199"/>
        <v>1.9092815500899503</v>
      </c>
      <c r="AX413" s="95">
        <f t="shared" si="173"/>
        <v>6449.2606785042999</v>
      </c>
      <c r="AY413" s="194">
        <f t="shared" si="200"/>
        <v>43636</v>
      </c>
      <c r="BA413" s="194">
        <f t="shared" si="201"/>
        <v>43636</v>
      </c>
      <c r="BL413" s="151"/>
      <c r="BM413" s="151"/>
      <c r="BN413" s="151"/>
      <c r="BO413" s="151"/>
      <c r="BP413" s="151"/>
      <c r="BQ413" s="151"/>
      <c r="BR413" s="151"/>
      <c r="BS413" s="96"/>
    </row>
    <row r="414" spans="1:71" ht="15.6" hidden="1" customHeight="1" x14ac:dyDescent="0.3">
      <c r="A414" s="21">
        <v>33</v>
      </c>
      <c r="B414" s="86">
        <f t="shared" si="157"/>
        <v>43301</v>
      </c>
      <c r="C414" s="82">
        <f t="shared" si="158"/>
        <v>365</v>
      </c>
      <c r="D414" s="82">
        <f t="shared" si="161"/>
        <v>30</v>
      </c>
      <c r="E414" s="85">
        <f t="shared" si="159"/>
        <v>977</v>
      </c>
      <c r="F414" s="103">
        <f t="shared" si="174"/>
        <v>139.57142857142858</v>
      </c>
      <c r="G414" s="82">
        <f t="shared" si="175"/>
        <v>139</v>
      </c>
      <c r="H414" s="85">
        <f t="shared" si="176"/>
        <v>4</v>
      </c>
      <c r="I414" s="87">
        <f t="shared" si="177"/>
        <v>32</v>
      </c>
      <c r="J414" s="104">
        <f t="shared" si="178"/>
        <v>0</v>
      </c>
      <c r="K414" s="87">
        <f t="shared" si="179"/>
        <v>2</v>
      </c>
      <c r="L414" s="85">
        <f t="shared" si="162"/>
        <v>247</v>
      </c>
      <c r="M414" s="82">
        <f t="shared" si="180"/>
        <v>4.2857142857142856</v>
      </c>
      <c r="N414" s="82">
        <f t="shared" si="163"/>
        <v>4</v>
      </c>
      <c r="O414" s="85">
        <f t="shared" si="181"/>
        <v>2</v>
      </c>
      <c r="P414" s="87">
        <f t="shared" si="182"/>
        <v>1</v>
      </c>
      <c r="Q414" s="85">
        <f t="shared" si="183"/>
        <v>0</v>
      </c>
      <c r="R414" s="87">
        <f t="shared" si="184"/>
        <v>0</v>
      </c>
      <c r="S414" s="85">
        <f t="shared" si="185"/>
        <v>30</v>
      </c>
      <c r="T414" s="87">
        <v>33</v>
      </c>
      <c r="U414" s="82"/>
      <c r="V414" s="108">
        <f t="shared" si="186"/>
        <v>43666</v>
      </c>
      <c r="W414" s="109">
        <f t="shared" si="164"/>
        <v>0</v>
      </c>
      <c r="X414" s="95">
        <f t="shared" si="187"/>
        <v>2</v>
      </c>
      <c r="Y414" s="110">
        <f t="shared" si="165"/>
        <v>33</v>
      </c>
      <c r="Z414" s="111">
        <f t="shared" si="188"/>
        <v>1383.58</v>
      </c>
      <c r="AA414" s="112">
        <f t="shared" si="189"/>
        <v>50</v>
      </c>
      <c r="AB414" s="112">
        <f t="shared" si="166"/>
        <v>1333.58</v>
      </c>
      <c r="AC414" s="111">
        <f t="shared" si="202"/>
        <v>353.52</v>
      </c>
      <c r="AD414" s="113">
        <f t="shared" si="205"/>
        <v>980.06</v>
      </c>
      <c r="AE414" s="114">
        <f t="shared" si="190"/>
        <v>168711.20000000007</v>
      </c>
      <c r="AF414" s="86">
        <f t="shared" si="203"/>
        <v>43666</v>
      </c>
      <c r="AG414" s="86">
        <f t="shared" si="160"/>
        <v>43301</v>
      </c>
      <c r="AH414" s="211">
        <f t="shared" si="167"/>
        <v>365</v>
      </c>
      <c r="AI414" s="213">
        <f t="shared" si="168"/>
        <v>30</v>
      </c>
      <c r="AJ414" s="218">
        <f t="shared" si="204"/>
        <v>977</v>
      </c>
      <c r="AK414" s="103">
        <f t="shared" si="191"/>
        <v>139.57142857142858</v>
      </c>
      <c r="AL414" s="82">
        <f t="shared" si="192"/>
        <v>139</v>
      </c>
      <c r="AM414" s="105">
        <f t="shared" si="193"/>
        <v>4</v>
      </c>
      <c r="AN414" s="87">
        <f t="shared" si="194"/>
        <v>32</v>
      </c>
      <c r="AO414" s="240">
        <f t="shared" si="195"/>
        <v>5</v>
      </c>
      <c r="AP414" s="87">
        <f t="shared" si="196"/>
        <v>2</v>
      </c>
      <c r="AQ414" s="85">
        <f t="shared" si="197"/>
        <v>248</v>
      </c>
      <c r="AR414" s="232">
        <f t="shared" si="169"/>
        <v>2</v>
      </c>
      <c r="AS414" s="112">
        <f t="shared" si="198"/>
        <v>1.7760956689203571</v>
      </c>
      <c r="AT414" s="125">
        <f t="shared" si="170"/>
        <v>5229.9613937213908</v>
      </c>
      <c r="AU414" s="256">
        <f t="shared" si="171"/>
        <v>1320.7874606797643</v>
      </c>
      <c r="AV414" s="109">
        <f t="shared" si="172"/>
        <v>181714.71754773159</v>
      </c>
      <c r="AW414" s="199">
        <f t="shared" si="199"/>
        <v>1.9064759316383959</v>
      </c>
      <c r="AX414" s="95">
        <f t="shared" si="173"/>
        <v>6447.35139695421</v>
      </c>
      <c r="AY414" s="194">
        <f t="shared" si="200"/>
        <v>43666</v>
      </c>
      <c r="BA414" s="194">
        <f t="shared" si="201"/>
        <v>43666</v>
      </c>
      <c r="BL414" s="151"/>
      <c r="BM414" s="151"/>
      <c r="BN414" s="151"/>
      <c r="BO414" s="151"/>
      <c r="BP414" s="151"/>
      <c r="BQ414" s="151"/>
      <c r="BR414" s="151"/>
      <c r="BS414" s="96"/>
    </row>
    <row r="415" spans="1:71" ht="15.6" hidden="1" customHeight="1" x14ac:dyDescent="0.3">
      <c r="A415" s="21">
        <v>34</v>
      </c>
      <c r="B415" s="86">
        <f t="shared" si="157"/>
        <v>43332</v>
      </c>
      <c r="C415" s="82">
        <f t="shared" si="158"/>
        <v>365</v>
      </c>
      <c r="D415" s="82">
        <f t="shared" si="161"/>
        <v>31</v>
      </c>
      <c r="E415" s="85">
        <f t="shared" si="159"/>
        <v>1008</v>
      </c>
      <c r="F415" s="103">
        <f t="shared" si="174"/>
        <v>144</v>
      </c>
      <c r="G415" s="82">
        <f t="shared" si="175"/>
        <v>144</v>
      </c>
      <c r="H415" s="85">
        <f t="shared" si="176"/>
        <v>0</v>
      </c>
      <c r="I415" s="87">
        <f t="shared" si="177"/>
        <v>33</v>
      </c>
      <c r="J415" s="104">
        <f t="shared" si="178"/>
        <v>0</v>
      </c>
      <c r="K415" s="87">
        <f t="shared" si="179"/>
        <v>2</v>
      </c>
      <c r="L415" s="85">
        <f t="shared" si="162"/>
        <v>278</v>
      </c>
      <c r="M415" s="82">
        <f t="shared" si="180"/>
        <v>4.4285714285714288</v>
      </c>
      <c r="N415" s="82">
        <f t="shared" si="163"/>
        <v>4</v>
      </c>
      <c r="O415" s="85">
        <f t="shared" si="181"/>
        <v>3</v>
      </c>
      <c r="P415" s="87">
        <f t="shared" si="182"/>
        <v>1</v>
      </c>
      <c r="Q415" s="85">
        <f t="shared" si="183"/>
        <v>0</v>
      </c>
      <c r="R415" s="87">
        <f t="shared" si="184"/>
        <v>0</v>
      </c>
      <c r="S415" s="85">
        <f t="shared" si="185"/>
        <v>31</v>
      </c>
      <c r="T415" s="87">
        <v>34</v>
      </c>
      <c r="U415" s="82"/>
      <c r="V415" s="108">
        <f t="shared" si="186"/>
        <v>43697</v>
      </c>
      <c r="W415" s="109">
        <f t="shared" si="164"/>
        <v>0</v>
      </c>
      <c r="X415" s="95">
        <f t="shared" si="187"/>
        <v>2</v>
      </c>
      <c r="Y415" s="110">
        <f t="shared" si="165"/>
        <v>34</v>
      </c>
      <c r="Z415" s="111">
        <f t="shared" si="188"/>
        <v>1383.58</v>
      </c>
      <c r="AA415" s="112">
        <f t="shared" si="189"/>
        <v>50</v>
      </c>
      <c r="AB415" s="112">
        <f t="shared" si="166"/>
        <v>1333.58</v>
      </c>
      <c r="AC415" s="111">
        <f t="shared" si="202"/>
        <v>351.48</v>
      </c>
      <c r="AD415" s="113">
        <f t="shared" si="205"/>
        <v>982.09999999999991</v>
      </c>
      <c r="AE415" s="114">
        <f t="shared" si="190"/>
        <v>167729.10000000006</v>
      </c>
      <c r="AF415" s="86">
        <f t="shared" si="203"/>
        <v>43697</v>
      </c>
      <c r="AG415" s="86">
        <f t="shared" si="160"/>
        <v>43332</v>
      </c>
      <c r="AH415" s="211">
        <f t="shared" si="167"/>
        <v>365</v>
      </c>
      <c r="AI415" s="213">
        <f t="shared" si="168"/>
        <v>31</v>
      </c>
      <c r="AJ415" s="218">
        <f t="shared" si="204"/>
        <v>1008</v>
      </c>
      <c r="AK415" s="103">
        <f t="shared" si="191"/>
        <v>144</v>
      </c>
      <c r="AL415" s="82">
        <f t="shared" si="192"/>
        <v>144</v>
      </c>
      <c r="AM415" s="105">
        <f t="shared" si="193"/>
        <v>0</v>
      </c>
      <c r="AN415" s="87">
        <f t="shared" si="194"/>
        <v>33</v>
      </c>
      <c r="AO415" s="240">
        <f t="shared" si="195"/>
        <v>5</v>
      </c>
      <c r="AP415" s="87">
        <f t="shared" si="196"/>
        <v>2</v>
      </c>
      <c r="AQ415" s="85">
        <f t="shared" si="197"/>
        <v>279</v>
      </c>
      <c r="AR415" s="232">
        <f t="shared" si="169"/>
        <v>2</v>
      </c>
      <c r="AS415" s="112">
        <f t="shared" si="198"/>
        <v>1.7697169914623976</v>
      </c>
      <c r="AT415" s="125">
        <f t="shared" si="170"/>
        <v>5228.18529805247</v>
      </c>
      <c r="AU415" s="256">
        <f t="shared" si="171"/>
        <v>1318.7819666752214</v>
      </c>
      <c r="AV415" s="109">
        <f t="shared" si="172"/>
        <v>180393.93008705182</v>
      </c>
      <c r="AW415" s="199">
        <f t="shared" si="199"/>
        <v>1.9035811236813776</v>
      </c>
      <c r="AX415" s="95">
        <f t="shared" si="173"/>
        <v>6445.4449210225721</v>
      </c>
      <c r="AY415" s="194">
        <f t="shared" si="200"/>
        <v>43697</v>
      </c>
      <c r="BA415" s="194">
        <f t="shared" si="201"/>
        <v>43697</v>
      </c>
      <c r="BL415" s="151"/>
      <c r="BM415" s="151"/>
      <c r="BN415" s="151"/>
      <c r="BO415" s="151"/>
      <c r="BP415" s="151"/>
      <c r="BQ415" s="151"/>
      <c r="BR415" s="151"/>
      <c r="BS415" s="96"/>
    </row>
    <row r="416" spans="1:71" ht="15.6" hidden="1" customHeight="1" x14ac:dyDescent="0.3">
      <c r="A416" s="21">
        <v>35</v>
      </c>
      <c r="B416" s="86">
        <f t="shared" si="157"/>
        <v>43363</v>
      </c>
      <c r="C416" s="82">
        <f t="shared" si="158"/>
        <v>365</v>
      </c>
      <c r="D416" s="82">
        <f t="shared" si="161"/>
        <v>31</v>
      </c>
      <c r="E416" s="85">
        <f t="shared" si="159"/>
        <v>1039</v>
      </c>
      <c r="F416" s="103">
        <f t="shared" si="174"/>
        <v>148.42857142857142</v>
      </c>
      <c r="G416" s="82">
        <f t="shared" si="175"/>
        <v>148</v>
      </c>
      <c r="H416" s="85">
        <f t="shared" si="176"/>
        <v>3</v>
      </c>
      <c r="I416" s="87">
        <f t="shared" si="177"/>
        <v>34</v>
      </c>
      <c r="J416" s="104">
        <f t="shared" si="178"/>
        <v>0</v>
      </c>
      <c r="K416" s="87">
        <f t="shared" si="179"/>
        <v>2</v>
      </c>
      <c r="L416" s="85">
        <f t="shared" si="162"/>
        <v>309</v>
      </c>
      <c r="M416" s="82">
        <f t="shared" si="180"/>
        <v>4.4285714285714288</v>
      </c>
      <c r="N416" s="82">
        <f t="shared" si="163"/>
        <v>4</v>
      </c>
      <c r="O416" s="85">
        <f t="shared" si="181"/>
        <v>3</v>
      </c>
      <c r="P416" s="87">
        <f t="shared" si="182"/>
        <v>1</v>
      </c>
      <c r="Q416" s="85">
        <f t="shared" si="183"/>
        <v>0</v>
      </c>
      <c r="R416" s="87">
        <f t="shared" si="184"/>
        <v>0</v>
      </c>
      <c r="S416" s="85">
        <f t="shared" si="185"/>
        <v>31</v>
      </c>
      <c r="T416" s="87">
        <v>35</v>
      </c>
      <c r="U416" s="82"/>
      <c r="V416" s="108">
        <f t="shared" si="186"/>
        <v>43728</v>
      </c>
      <c r="W416" s="109">
        <f t="shared" si="164"/>
        <v>0</v>
      </c>
      <c r="X416" s="95">
        <f t="shared" si="187"/>
        <v>2</v>
      </c>
      <c r="Y416" s="110">
        <f t="shared" si="165"/>
        <v>35</v>
      </c>
      <c r="Z416" s="111">
        <f t="shared" si="188"/>
        <v>1383.58</v>
      </c>
      <c r="AA416" s="112">
        <f t="shared" si="189"/>
        <v>50</v>
      </c>
      <c r="AB416" s="112">
        <f t="shared" si="166"/>
        <v>1333.58</v>
      </c>
      <c r="AC416" s="111">
        <f t="shared" si="202"/>
        <v>349.44</v>
      </c>
      <c r="AD416" s="113">
        <f t="shared" si="205"/>
        <v>984.13999999999987</v>
      </c>
      <c r="AE416" s="114">
        <f t="shared" si="190"/>
        <v>166744.96000000005</v>
      </c>
      <c r="AF416" s="86">
        <f t="shared" si="203"/>
        <v>43728</v>
      </c>
      <c r="AG416" s="86">
        <f t="shared" si="160"/>
        <v>43363</v>
      </c>
      <c r="AH416" s="211">
        <f t="shared" si="167"/>
        <v>365</v>
      </c>
      <c r="AI416" s="213">
        <f t="shared" si="168"/>
        <v>31</v>
      </c>
      <c r="AJ416" s="218">
        <f t="shared" si="204"/>
        <v>1039</v>
      </c>
      <c r="AK416" s="103">
        <f t="shared" si="191"/>
        <v>148.42857142857142</v>
      </c>
      <c r="AL416" s="82">
        <f t="shared" si="192"/>
        <v>148</v>
      </c>
      <c r="AM416" s="105">
        <f t="shared" si="193"/>
        <v>3</v>
      </c>
      <c r="AN416" s="87">
        <f t="shared" si="194"/>
        <v>34</v>
      </c>
      <c r="AO416" s="240">
        <f t="shared" si="195"/>
        <v>5</v>
      </c>
      <c r="AP416" s="87">
        <f t="shared" si="196"/>
        <v>2</v>
      </c>
      <c r="AQ416" s="85">
        <f t="shared" si="197"/>
        <v>310</v>
      </c>
      <c r="AR416" s="232">
        <f t="shared" si="169"/>
        <v>2</v>
      </c>
      <c r="AS416" s="112">
        <f t="shared" si="198"/>
        <v>1.7633612224134976</v>
      </c>
      <c r="AT416" s="125">
        <f t="shared" si="170"/>
        <v>5226.4155810610073</v>
      </c>
      <c r="AU416" s="256">
        <f t="shared" si="171"/>
        <v>1316.7795178284516</v>
      </c>
      <c r="AV416" s="109">
        <f t="shared" si="172"/>
        <v>179075.1481203766</v>
      </c>
      <c r="AW416" s="199">
        <f t="shared" si="199"/>
        <v>1.9006907112233891</v>
      </c>
      <c r="AX416" s="95">
        <f t="shared" si="173"/>
        <v>6443.5413398988903</v>
      </c>
      <c r="AY416" s="194">
        <f t="shared" si="200"/>
        <v>43728</v>
      </c>
      <c r="BA416" s="194">
        <f t="shared" si="201"/>
        <v>43728</v>
      </c>
      <c r="BL416" s="151"/>
      <c r="BM416" s="151"/>
      <c r="BN416" s="151"/>
      <c r="BO416" s="151"/>
      <c r="BP416" s="151"/>
      <c r="BQ416" s="151"/>
      <c r="BR416" s="151"/>
      <c r="BS416" s="96"/>
    </row>
    <row r="417" spans="1:71" ht="15.6" hidden="1" customHeight="1" x14ac:dyDescent="0.3">
      <c r="A417" s="21">
        <v>36</v>
      </c>
      <c r="B417" s="86">
        <f t="shared" si="157"/>
        <v>43393</v>
      </c>
      <c r="C417" s="82">
        <f t="shared" si="158"/>
        <v>365</v>
      </c>
      <c r="D417" s="82">
        <f t="shared" si="161"/>
        <v>30</v>
      </c>
      <c r="E417" s="85">
        <f t="shared" si="159"/>
        <v>1069</v>
      </c>
      <c r="F417" s="103">
        <f t="shared" si="174"/>
        <v>152.71428571428572</v>
      </c>
      <c r="G417" s="82">
        <f t="shared" si="175"/>
        <v>152</v>
      </c>
      <c r="H417" s="85">
        <f t="shared" si="176"/>
        <v>5</v>
      </c>
      <c r="I417" s="87">
        <f t="shared" si="177"/>
        <v>35</v>
      </c>
      <c r="J417" s="104">
        <f t="shared" si="178"/>
        <v>0</v>
      </c>
      <c r="K417" s="87">
        <f t="shared" si="179"/>
        <v>2</v>
      </c>
      <c r="L417" s="85">
        <f t="shared" si="162"/>
        <v>339</v>
      </c>
      <c r="M417" s="82">
        <f t="shared" si="180"/>
        <v>4.2857142857142856</v>
      </c>
      <c r="N417" s="82">
        <f t="shared" si="163"/>
        <v>4</v>
      </c>
      <c r="O417" s="85">
        <f t="shared" si="181"/>
        <v>2</v>
      </c>
      <c r="P417" s="87">
        <f t="shared" si="182"/>
        <v>1</v>
      </c>
      <c r="Q417" s="85">
        <f t="shared" si="183"/>
        <v>0</v>
      </c>
      <c r="R417" s="87">
        <f t="shared" si="184"/>
        <v>0</v>
      </c>
      <c r="S417" s="85">
        <f t="shared" si="185"/>
        <v>30</v>
      </c>
      <c r="T417" s="87">
        <v>36</v>
      </c>
      <c r="U417" s="82"/>
      <c r="V417" s="108">
        <f t="shared" si="186"/>
        <v>43758</v>
      </c>
      <c r="W417" s="109">
        <f t="shared" si="164"/>
        <v>0</v>
      </c>
      <c r="X417" s="95">
        <f t="shared" si="187"/>
        <v>2</v>
      </c>
      <c r="Y417" s="110">
        <f t="shared" si="165"/>
        <v>36</v>
      </c>
      <c r="Z417" s="111">
        <f t="shared" si="188"/>
        <v>1383.58</v>
      </c>
      <c r="AA417" s="112">
        <f t="shared" si="189"/>
        <v>50</v>
      </c>
      <c r="AB417" s="112">
        <f t="shared" si="166"/>
        <v>1333.58</v>
      </c>
      <c r="AC417" s="111">
        <f t="shared" si="202"/>
        <v>347.39</v>
      </c>
      <c r="AD417" s="113">
        <f t="shared" si="205"/>
        <v>986.18999999999994</v>
      </c>
      <c r="AE417" s="114">
        <f t="shared" si="190"/>
        <v>165758.77000000005</v>
      </c>
      <c r="AF417" s="86">
        <f t="shared" si="203"/>
        <v>43758</v>
      </c>
      <c r="AG417" s="86">
        <f t="shared" si="160"/>
        <v>43393</v>
      </c>
      <c r="AH417" s="211">
        <f t="shared" si="167"/>
        <v>365</v>
      </c>
      <c r="AI417" s="213">
        <f t="shared" si="168"/>
        <v>30</v>
      </c>
      <c r="AJ417" s="218">
        <f t="shared" si="204"/>
        <v>1069</v>
      </c>
      <c r="AK417" s="103">
        <f t="shared" si="191"/>
        <v>152.71428571428572</v>
      </c>
      <c r="AL417" s="82">
        <f t="shared" si="192"/>
        <v>152</v>
      </c>
      <c r="AM417" s="105">
        <f t="shared" si="193"/>
        <v>5</v>
      </c>
      <c r="AN417" s="87">
        <f t="shared" si="194"/>
        <v>35</v>
      </c>
      <c r="AO417" s="240">
        <f t="shared" si="195"/>
        <v>5</v>
      </c>
      <c r="AP417" s="87">
        <f t="shared" si="196"/>
        <v>2</v>
      </c>
      <c r="AQ417" s="85">
        <f t="shared" si="197"/>
        <v>340</v>
      </c>
      <c r="AR417" s="232">
        <f t="shared" si="169"/>
        <v>2</v>
      </c>
      <c r="AS417" s="112">
        <f t="shared" si="198"/>
        <v>1.7570282795003005</v>
      </c>
      <c r="AT417" s="125">
        <f t="shared" si="170"/>
        <v>5224.6522198385937</v>
      </c>
      <c r="AU417" s="256">
        <f t="shared" si="171"/>
        <v>1314.8445591463892</v>
      </c>
      <c r="AV417" s="109">
        <f t="shared" si="172"/>
        <v>177758.36860254814</v>
      </c>
      <c r="AW417" s="199">
        <f t="shared" si="199"/>
        <v>1.8978977166910453</v>
      </c>
      <c r="AX417" s="95">
        <f t="shared" si="173"/>
        <v>6441.6406491876669</v>
      </c>
      <c r="AY417" s="194">
        <f t="shared" si="200"/>
        <v>43758</v>
      </c>
      <c r="BA417" s="194">
        <f t="shared" si="201"/>
        <v>43758</v>
      </c>
      <c r="BL417" s="151"/>
      <c r="BM417" s="151"/>
      <c r="BN417" s="151"/>
      <c r="BO417" s="151"/>
      <c r="BP417" s="151"/>
      <c r="BQ417" s="151"/>
      <c r="BR417" s="151"/>
      <c r="BS417" s="96"/>
    </row>
    <row r="418" spans="1:71" ht="15.6" hidden="1" customHeight="1" x14ac:dyDescent="0.3">
      <c r="A418" s="21">
        <v>37</v>
      </c>
      <c r="B418" s="86">
        <f t="shared" si="157"/>
        <v>43424</v>
      </c>
      <c r="C418" s="82">
        <f t="shared" si="158"/>
        <v>365</v>
      </c>
      <c r="D418" s="82">
        <f t="shared" si="161"/>
        <v>31</v>
      </c>
      <c r="E418" s="85">
        <f t="shared" si="159"/>
        <v>1100</v>
      </c>
      <c r="F418" s="103">
        <f t="shared" si="174"/>
        <v>157.14285714285714</v>
      </c>
      <c r="G418" s="82">
        <f t="shared" si="175"/>
        <v>157</v>
      </c>
      <c r="H418" s="85">
        <f t="shared" si="176"/>
        <v>1</v>
      </c>
      <c r="I418" s="87">
        <f t="shared" si="177"/>
        <v>36</v>
      </c>
      <c r="J418" s="104">
        <f t="shared" si="178"/>
        <v>0</v>
      </c>
      <c r="K418" s="87">
        <f t="shared" si="179"/>
        <v>3</v>
      </c>
      <c r="L418" s="85">
        <f t="shared" si="162"/>
        <v>5</v>
      </c>
      <c r="M418" s="82">
        <f t="shared" si="180"/>
        <v>4.4285714285714288</v>
      </c>
      <c r="N418" s="82">
        <f t="shared" si="163"/>
        <v>4</v>
      </c>
      <c r="O418" s="85">
        <f t="shared" si="181"/>
        <v>3</v>
      </c>
      <c r="P418" s="87">
        <f t="shared" si="182"/>
        <v>1</v>
      </c>
      <c r="Q418" s="85">
        <f t="shared" si="183"/>
        <v>0</v>
      </c>
      <c r="R418" s="87">
        <f t="shared" si="184"/>
        <v>0</v>
      </c>
      <c r="S418" s="85">
        <f t="shared" si="185"/>
        <v>31</v>
      </c>
      <c r="T418" s="87">
        <v>37</v>
      </c>
      <c r="U418" s="82">
        <f>T418</f>
        <v>37</v>
      </c>
      <c r="V418" s="108">
        <f t="shared" si="186"/>
        <v>43789</v>
      </c>
      <c r="W418" s="109">
        <f t="shared" si="164"/>
        <v>600</v>
      </c>
      <c r="X418" s="95">
        <f t="shared" si="187"/>
        <v>2</v>
      </c>
      <c r="Y418" s="110">
        <f t="shared" si="165"/>
        <v>37</v>
      </c>
      <c r="Z418" s="111">
        <f t="shared" si="188"/>
        <v>1383.58</v>
      </c>
      <c r="AA418" s="112">
        <f t="shared" si="189"/>
        <v>50</v>
      </c>
      <c r="AB418" s="112">
        <f t="shared" si="166"/>
        <v>1333.58</v>
      </c>
      <c r="AC418" s="111">
        <f t="shared" si="202"/>
        <v>345.33</v>
      </c>
      <c r="AD418" s="113">
        <f t="shared" si="205"/>
        <v>988.25</v>
      </c>
      <c r="AE418" s="114">
        <f t="shared" si="190"/>
        <v>164770.52000000005</v>
      </c>
      <c r="AF418" s="86">
        <f t="shared" si="203"/>
        <v>43789</v>
      </c>
      <c r="AG418" s="86">
        <f t="shared" si="160"/>
        <v>43424</v>
      </c>
      <c r="AH418" s="211">
        <f t="shared" si="167"/>
        <v>365</v>
      </c>
      <c r="AI418" s="213">
        <f t="shared" si="168"/>
        <v>31</v>
      </c>
      <c r="AJ418" s="218">
        <f t="shared" si="204"/>
        <v>1100</v>
      </c>
      <c r="AK418" s="103">
        <f t="shared" si="191"/>
        <v>157.14285714285714</v>
      </c>
      <c r="AL418" s="82">
        <f t="shared" si="192"/>
        <v>157</v>
      </c>
      <c r="AM418" s="105">
        <f t="shared" si="193"/>
        <v>1</v>
      </c>
      <c r="AN418" s="87">
        <f t="shared" si="194"/>
        <v>36</v>
      </c>
      <c r="AO418" s="240">
        <f t="shared" si="195"/>
        <v>5</v>
      </c>
      <c r="AP418" s="87">
        <f t="shared" si="196"/>
        <v>3</v>
      </c>
      <c r="AQ418" s="85">
        <f t="shared" si="197"/>
        <v>5</v>
      </c>
      <c r="AR418" s="232">
        <f t="shared" si="169"/>
        <v>602</v>
      </c>
      <c r="AS418" s="112">
        <f t="shared" si="198"/>
        <v>526.9661423042229</v>
      </c>
      <c r="AT418" s="125">
        <f t="shared" si="170"/>
        <v>5222.8951915590933</v>
      </c>
      <c r="AU418" s="256">
        <f t="shared" si="171"/>
        <v>1881.3528690787857</v>
      </c>
      <c r="AV418" s="109">
        <f t="shared" si="172"/>
        <v>176443.52404340176</v>
      </c>
      <c r="AW418" s="199">
        <f t="shared" si="199"/>
        <v>570.39979612275954</v>
      </c>
      <c r="AX418" s="95">
        <f t="shared" si="173"/>
        <v>6439.7427514709761</v>
      </c>
      <c r="AY418" s="194">
        <f t="shared" si="200"/>
        <v>43789</v>
      </c>
      <c r="BA418" s="194">
        <f t="shared" si="201"/>
        <v>43789</v>
      </c>
      <c r="BL418" s="151"/>
      <c r="BM418" s="151"/>
      <c r="BN418" s="151"/>
      <c r="BO418" s="151"/>
      <c r="BP418" s="151"/>
      <c r="BQ418" s="151"/>
      <c r="BR418" s="151"/>
      <c r="BS418" s="96"/>
    </row>
    <row r="419" spans="1:71" ht="15.6" hidden="1" customHeight="1" x14ac:dyDescent="0.3">
      <c r="A419" s="21">
        <v>38</v>
      </c>
      <c r="B419" s="86">
        <f t="shared" si="157"/>
        <v>43454</v>
      </c>
      <c r="C419" s="82">
        <f t="shared" si="158"/>
        <v>365</v>
      </c>
      <c r="D419" s="82">
        <f t="shared" si="161"/>
        <v>30</v>
      </c>
      <c r="E419" s="85">
        <f t="shared" si="159"/>
        <v>1130</v>
      </c>
      <c r="F419" s="103">
        <f t="shared" si="174"/>
        <v>161.42857142857142</v>
      </c>
      <c r="G419" s="82">
        <f t="shared" si="175"/>
        <v>161</v>
      </c>
      <c r="H419" s="85">
        <f t="shared" si="176"/>
        <v>3</v>
      </c>
      <c r="I419" s="87">
        <f t="shared" si="177"/>
        <v>37</v>
      </c>
      <c r="J419" s="104">
        <f t="shared" si="178"/>
        <v>0</v>
      </c>
      <c r="K419" s="87">
        <f t="shared" si="179"/>
        <v>3</v>
      </c>
      <c r="L419" s="85">
        <f t="shared" si="162"/>
        <v>35</v>
      </c>
      <c r="M419" s="82">
        <f t="shared" si="180"/>
        <v>4.2857142857142856</v>
      </c>
      <c r="N419" s="82">
        <f t="shared" si="163"/>
        <v>4</v>
      </c>
      <c r="O419" s="85">
        <f t="shared" si="181"/>
        <v>2</v>
      </c>
      <c r="P419" s="87">
        <f t="shared" si="182"/>
        <v>1</v>
      </c>
      <c r="Q419" s="85">
        <f t="shared" si="183"/>
        <v>0</v>
      </c>
      <c r="R419" s="87">
        <f t="shared" si="184"/>
        <v>0</v>
      </c>
      <c r="S419" s="85">
        <f t="shared" si="185"/>
        <v>30</v>
      </c>
      <c r="T419" s="87">
        <v>38</v>
      </c>
      <c r="U419" s="82"/>
      <c r="V419" s="108">
        <f t="shared" si="186"/>
        <v>43819</v>
      </c>
      <c r="W419" s="109">
        <f t="shared" si="164"/>
        <v>0</v>
      </c>
      <c r="X419" s="95">
        <f t="shared" si="187"/>
        <v>2</v>
      </c>
      <c r="Y419" s="110">
        <f t="shared" si="165"/>
        <v>38</v>
      </c>
      <c r="Z419" s="111">
        <f t="shared" si="188"/>
        <v>1383.58</v>
      </c>
      <c r="AA419" s="112">
        <f t="shared" si="189"/>
        <v>50</v>
      </c>
      <c r="AB419" s="112">
        <f t="shared" si="166"/>
        <v>1333.58</v>
      </c>
      <c r="AC419" s="111">
        <f t="shared" si="202"/>
        <v>343.27</v>
      </c>
      <c r="AD419" s="113">
        <f t="shared" si="205"/>
        <v>990.31</v>
      </c>
      <c r="AE419" s="114">
        <f t="shared" si="190"/>
        <v>163780.21000000005</v>
      </c>
      <c r="AF419" s="86">
        <f t="shared" si="203"/>
        <v>43819</v>
      </c>
      <c r="AG419" s="86">
        <f t="shared" si="160"/>
        <v>43454</v>
      </c>
      <c r="AH419" s="211">
        <f t="shared" si="167"/>
        <v>365</v>
      </c>
      <c r="AI419" s="213">
        <f t="shared" si="168"/>
        <v>30</v>
      </c>
      <c r="AJ419" s="218">
        <f t="shared" si="204"/>
        <v>1130</v>
      </c>
      <c r="AK419" s="103">
        <f t="shared" si="191"/>
        <v>161.42857142857142</v>
      </c>
      <c r="AL419" s="82">
        <f t="shared" si="192"/>
        <v>161</v>
      </c>
      <c r="AM419" s="105">
        <f t="shared" si="193"/>
        <v>3</v>
      </c>
      <c r="AN419" s="87">
        <f t="shared" si="194"/>
        <v>37</v>
      </c>
      <c r="AO419" s="240">
        <f t="shared" si="195"/>
        <v>5</v>
      </c>
      <c r="AP419" s="87">
        <f t="shared" si="196"/>
        <v>3</v>
      </c>
      <c r="AQ419" s="85">
        <f t="shared" si="197"/>
        <v>35</v>
      </c>
      <c r="AR419" s="232">
        <f t="shared" si="169"/>
        <v>2</v>
      </c>
      <c r="AS419" s="112">
        <f t="shared" si="198"/>
        <v>1.7444305444639117</v>
      </c>
      <c r="AT419" s="125">
        <f t="shared" si="170"/>
        <v>4695.9290492548707</v>
      </c>
      <c r="AU419" s="256">
        <f t="shared" si="171"/>
        <v>1310.9189072969941</v>
      </c>
      <c r="AV419" s="109">
        <f t="shared" si="172"/>
        <v>174562.17117432298</v>
      </c>
      <c r="AW419" s="199">
        <f t="shared" si="199"/>
        <v>1.8922312783051058</v>
      </c>
      <c r="AX419" s="95">
        <f t="shared" si="173"/>
        <v>5869.3429553482165</v>
      </c>
      <c r="AY419" s="194">
        <f t="shared" si="200"/>
        <v>43819</v>
      </c>
      <c r="BA419" s="194">
        <f t="shared" si="201"/>
        <v>43819</v>
      </c>
      <c r="BL419" s="151"/>
      <c r="BM419" s="151"/>
      <c r="BN419" s="151"/>
      <c r="BO419" s="151"/>
      <c r="BP419" s="151"/>
      <c r="BQ419" s="151"/>
      <c r="BR419" s="151"/>
      <c r="BS419" s="96"/>
    </row>
    <row r="420" spans="1:71" ht="15.6" hidden="1" customHeight="1" x14ac:dyDescent="0.3">
      <c r="A420" s="21">
        <v>39</v>
      </c>
      <c r="B420" s="86">
        <f t="shared" si="157"/>
        <v>43485</v>
      </c>
      <c r="C420" s="82">
        <f t="shared" si="158"/>
        <v>365</v>
      </c>
      <c r="D420" s="82">
        <f t="shared" si="161"/>
        <v>31</v>
      </c>
      <c r="E420" s="85">
        <f t="shared" si="159"/>
        <v>1161</v>
      </c>
      <c r="F420" s="103">
        <f t="shared" si="174"/>
        <v>165.85714285714286</v>
      </c>
      <c r="G420" s="82">
        <f t="shared" si="175"/>
        <v>165</v>
      </c>
      <c r="H420" s="85">
        <f t="shared" si="176"/>
        <v>6</v>
      </c>
      <c r="I420" s="87">
        <f t="shared" si="177"/>
        <v>38</v>
      </c>
      <c r="J420" s="104">
        <f t="shared" si="178"/>
        <v>0</v>
      </c>
      <c r="K420" s="87">
        <f t="shared" si="179"/>
        <v>3</v>
      </c>
      <c r="L420" s="85">
        <f t="shared" si="162"/>
        <v>66</v>
      </c>
      <c r="M420" s="82">
        <f t="shared" si="180"/>
        <v>4.4285714285714288</v>
      </c>
      <c r="N420" s="82">
        <f t="shared" si="163"/>
        <v>4</v>
      </c>
      <c r="O420" s="85">
        <f t="shared" si="181"/>
        <v>3</v>
      </c>
      <c r="P420" s="87">
        <f t="shared" si="182"/>
        <v>1</v>
      </c>
      <c r="Q420" s="85">
        <f t="shared" si="183"/>
        <v>0</v>
      </c>
      <c r="R420" s="87">
        <f t="shared" si="184"/>
        <v>0</v>
      </c>
      <c r="S420" s="85">
        <f t="shared" si="185"/>
        <v>31</v>
      </c>
      <c r="T420" s="87">
        <v>39</v>
      </c>
      <c r="U420" s="82"/>
      <c r="V420" s="108">
        <f t="shared" si="186"/>
        <v>43850</v>
      </c>
      <c r="W420" s="109">
        <f t="shared" si="164"/>
        <v>0</v>
      </c>
      <c r="X420" s="95">
        <f t="shared" si="187"/>
        <v>2</v>
      </c>
      <c r="Y420" s="110">
        <f t="shared" si="165"/>
        <v>39</v>
      </c>
      <c r="Z420" s="111">
        <f t="shared" si="188"/>
        <v>1383.58</v>
      </c>
      <c r="AA420" s="112">
        <f t="shared" si="189"/>
        <v>50</v>
      </c>
      <c r="AB420" s="112">
        <f t="shared" si="166"/>
        <v>1333.58</v>
      </c>
      <c r="AC420" s="111">
        <f t="shared" si="202"/>
        <v>341.21</v>
      </c>
      <c r="AD420" s="113">
        <f t="shared" si="205"/>
        <v>992.36999999999989</v>
      </c>
      <c r="AE420" s="114">
        <f t="shared" si="190"/>
        <v>162787.84000000005</v>
      </c>
      <c r="AF420" s="86">
        <f t="shared" si="203"/>
        <v>43850</v>
      </c>
      <c r="AG420" s="86">
        <f t="shared" si="160"/>
        <v>43485</v>
      </c>
      <c r="AH420" s="211">
        <f t="shared" si="167"/>
        <v>365</v>
      </c>
      <c r="AI420" s="213">
        <f t="shared" si="168"/>
        <v>31</v>
      </c>
      <c r="AJ420" s="218">
        <f t="shared" si="204"/>
        <v>1161</v>
      </c>
      <c r="AK420" s="103">
        <f t="shared" si="191"/>
        <v>165.85714285714286</v>
      </c>
      <c r="AL420" s="82">
        <f t="shared" si="192"/>
        <v>165</v>
      </c>
      <c r="AM420" s="105">
        <f t="shared" si="193"/>
        <v>6</v>
      </c>
      <c r="AN420" s="87">
        <f t="shared" si="194"/>
        <v>38</v>
      </c>
      <c r="AO420" s="240">
        <f t="shared" si="195"/>
        <v>5</v>
      </c>
      <c r="AP420" s="87">
        <f t="shared" si="196"/>
        <v>3</v>
      </c>
      <c r="AQ420" s="85">
        <f t="shared" si="197"/>
        <v>66</v>
      </c>
      <c r="AR420" s="232">
        <f t="shared" si="169"/>
        <v>2</v>
      </c>
      <c r="AS420" s="112">
        <f t="shared" si="198"/>
        <v>1.7381655892671501</v>
      </c>
      <c r="AT420" s="125">
        <f t="shared" si="170"/>
        <v>4694.1846187104065</v>
      </c>
      <c r="AU420" s="256">
        <f t="shared" si="171"/>
        <v>1308.9283977810478</v>
      </c>
      <c r="AV420" s="109">
        <f t="shared" si="172"/>
        <v>173251.25226702599</v>
      </c>
      <c r="AW420" s="199">
        <f t="shared" si="199"/>
        <v>1.8893580995410555</v>
      </c>
      <c r="AX420" s="95">
        <f t="shared" si="173"/>
        <v>5867.4507240699113</v>
      </c>
      <c r="AY420" s="194">
        <f t="shared" si="200"/>
        <v>43850</v>
      </c>
      <c r="BA420" s="194">
        <f t="shared" si="201"/>
        <v>43850</v>
      </c>
      <c r="BL420" s="151"/>
      <c r="BM420" s="151"/>
      <c r="BN420" s="151"/>
      <c r="BO420" s="151"/>
      <c r="BP420" s="151"/>
      <c r="BQ420" s="151"/>
      <c r="BR420" s="151"/>
      <c r="BS420" s="96"/>
    </row>
    <row r="421" spans="1:71" ht="15.6" hidden="1" customHeight="1" x14ac:dyDescent="0.3">
      <c r="A421" s="21">
        <v>40</v>
      </c>
      <c r="B421" s="86">
        <f t="shared" si="157"/>
        <v>43516</v>
      </c>
      <c r="C421" s="82">
        <f t="shared" si="158"/>
        <v>365</v>
      </c>
      <c r="D421" s="82">
        <f t="shared" si="161"/>
        <v>31</v>
      </c>
      <c r="E421" s="85">
        <f t="shared" si="159"/>
        <v>1192</v>
      </c>
      <c r="F421" s="103">
        <f t="shared" si="174"/>
        <v>170.28571428571428</v>
      </c>
      <c r="G421" s="82">
        <f t="shared" si="175"/>
        <v>170</v>
      </c>
      <c r="H421" s="85">
        <f t="shared" si="176"/>
        <v>2</v>
      </c>
      <c r="I421" s="87">
        <f t="shared" si="177"/>
        <v>39</v>
      </c>
      <c r="J421" s="104">
        <f t="shared" si="178"/>
        <v>0</v>
      </c>
      <c r="K421" s="87">
        <f t="shared" si="179"/>
        <v>3</v>
      </c>
      <c r="L421" s="85">
        <f t="shared" si="162"/>
        <v>97</v>
      </c>
      <c r="M421" s="82">
        <f t="shared" si="180"/>
        <v>4.4285714285714288</v>
      </c>
      <c r="N421" s="82">
        <f t="shared" si="163"/>
        <v>4</v>
      </c>
      <c r="O421" s="85">
        <f t="shared" si="181"/>
        <v>3</v>
      </c>
      <c r="P421" s="87">
        <f t="shared" si="182"/>
        <v>1</v>
      </c>
      <c r="Q421" s="85">
        <f t="shared" si="183"/>
        <v>0</v>
      </c>
      <c r="R421" s="87">
        <f t="shared" si="184"/>
        <v>0</v>
      </c>
      <c r="S421" s="85">
        <f t="shared" si="185"/>
        <v>31</v>
      </c>
      <c r="T421" s="87">
        <v>40</v>
      </c>
      <c r="U421" s="82"/>
      <c r="V421" s="108">
        <f t="shared" si="186"/>
        <v>43881</v>
      </c>
      <c r="W421" s="109">
        <f t="shared" si="164"/>
        <v>0</v>
      </c>
      <c r="X421" s="95">
        <f t="shared" si="187"/>
        <v>2</v>
      </c>
      <c r="Y421" s="110">
        <f t="shared" si="165"/>
        <v>40</v>
      </c>
      <c r="Z421" s="111">
        <f t="shared" si="188"/>
        <v>1383.58</v>
      </c>
      <c r="AA421" s="112">
        <f t="shared" si="189"/>
        <v>50</v>
      </c>
      <c r="AB421" s="112">
        <f t="shared" si="166"/>
        <v>1333.58</v>
      </c>
      <c r="AC421" s="111">
        <f t="shared" si="202"/>
        <v>339.14</v>
      </c>
      <c r="AD421" s="113">
        <f t="shared" si="205"/>
        <v>994.43999999999994</v>
      </c>
      <c r="AE421" s="114">
        <f t="shared" si="190"/>
        <v>161793.40000000005</v>
      </c>
      <c r="AF421" s="86">
        <f t="shared" si="203"/>
        <v>43881</v>
      </c>
      <c r="AG421" s="86">
        <f t="shared" si="160"/>
        <v>43516</v>
      </c>
      <c r="AH421" s="211">
        <f t="shared" si="167"/>
        <v>365</v>
      </c>
      <c r="AI421" s="213">
        <f t="shared" si="168"/>
        <v>31</v>
      </c>
      <c r="AJ421" s="218">
        <f t="shared" si="204"/>
        <v>1192</v>
      </c>
      <c r="AK421" s="103">
        <f t="shared" si="191"/>
        <v>170.28571428571428</v>
      </c>
      <c r="AL421" s="82">
        <f t="shared" si="192"/>
        <v>170</v>
      </c>
      <c r="AM421" s="105">
        <f t="shared" si="193"/>
        <v>2</v>
      </c>
      <c r="AN421" s="87">
        <f t="shared" si="194"/>
        <v>39</v>
      </c>
      <c r="AO421" s="240">
        <f t="shared" si="195"/>
        <v>5</v>
      </c>
      <c r="AP421" s="87">
        <f t="shared" si="196"/>
        <v>3</v>
      </c>
      <c r="AQ421" s="85">
        <f t="shared" si="197"/>
        <v>97</v>
      </c>
      <c r="AR421" s="232">
        <f t="shared" si="169"/>
        <v>2</v>
      </c>
      <c r="AS421" s="112">
        <f t="shared" si="198"/>
        <v>1.7319231340568408</v>
      </c>
      <c r="AT421" s="125">
        <f t="shared" si="170"/>
        <v>4692.4464531211397</v>
      </c>
      <c r="AU421" s="256">
        <f t="shared" si="171"/>
        <v>1306.9409106703094</v>
      </c>
      <c r="AV421" s="109">
        <f t="shared" si="172"/>
        <v>171942.32386924495</v>
      </c>
      <c r="AW421" s="199">
        <f t="shared" si="199"/>
        <v>1.8864892834340992</v>
      </c>
      <c r="AX421" s="95">
        <f t="shared" si="173"/>
        <v>5865.5613659703704</v>
      </c>
      <c r="AY421" s="194">
        <f t="shared" si="200"/>
        <v>43881</v>
      </c>
      <c r="BA421" s="194">
        <f t="shared" si="201"/>
        <v>43881</v>
      </c>
      <c r="BL421" s="151"/>
      <c r="BM421" s="151"/>
      <c r="BN421" s="151"/>
      <c r="BO421" s="151"/>
      <c r="BP421" s="151"/>
      <c r="BQ421" s="151"/>
      <c r="BR421" s="151"/>
      <c r="BS421" s="96"/>
    </row>
    <row r="422" spans="1:71" ht="15.6" hidden="1" customHeight="1" x14ac:dyDescent="0.3">
      <c r="A422" s="21">
        <v>41</v>
      </c>
      <c r="B422" s="86">
        <f t="shared" si="157"/>
        <v>43544</v>
      </c>
      <c r="C422" s="82">
        <f t="shared" si="158"/>
        <v>366</v>
      </c>
      <c r="D422" s="82">
        <f t="shared" si="161"/>
        <v>29</v>
      </c>
      <c r="E422" s="85">
        <f t="shared" si="159"/>
        <v>1221</v>
      </c>
      <c r="F422" s="103">
        <f t="shared" si="174"/>
        <v>174.42857142857142</v>
      </c>
      <c r="G422" s="82">
        <f t="shared" si="175"/>
        <v>174</v>
      </c>
      <c r="H422" s="85">
        <f t="shared" si="176"/>
        <v>3</v>
      </c>
      <c r="I422" s="87">
        <f t="shared" si="177"/>
        <v>40</v>
      </c>
      <c r="J422" s="104">
        <f t="shared" si="178"/>
        <v>0</v>
      </c>
      <c r="K422" s="87">
        <f t="shared" si="179"/>
        <v>3</v>
      </c>
      <c r="L422" s="85">
        <f t="shared" si="162"/>
        <v>125</v>
      </c>
      <c r="M422" s="82">
        <f t="shared" si="180"/>
        <v>4.1428571428571432</v>
      </c>
      <c r="N422" s="82">
        <f t="shared" si="163"/>
        <v>4</v>
      </c>
      <c r="O422" s="85">
        <f t="shared" si="181"/>
        <v>1</v>
      </c>
      <c r="P422" s="87">
        <f t="shared" si="182"/>
        <v>1</v>
      </c>
      <c r="Q422" s="85">
        <f t="shared" si="183"/>
        <v>0</v>
      </c>
      <c r="R422" s="87">
        <f t="shared" si="184"/>
        <v>0</v>
      </c>
      <c r="S422" s="85">
        <f t="shared" si="185"/>
        <v>29</v>
      </c>
      <c r="T422" s="87">
        <v>41</v>
      </c>
      <c r="U422" s="82"/>
      <c r="V422" s="108">
        <f t="shared" si="186"/>
        <v>43910</v>
      </c>
      <c r="W422" s="109">
        <f t="shared" si="164"/>
        <v>0</v>
      </c>
      <c r="X422" s="95">
        <f t="shared" si="187"/>
        <v>2</v>
      </c>
      <c r="Y422" s="110">
        <f t="shared" si="165"/>
        <v>41</v>
      </c>
      <c r="Z422" s="111">
        <f t="shared" si="188"/>
        <v>1383.58</v>
      </c>
      <c r="AA422" s="112">
        <f t="shared" si="189"/>
        <v>50</v>
      </c>
      <c r="AB422" s="112">
        <f t="shared" si="166"/>
        <v>1333.58</v>
      </c>
      <c r="AC422" s="111">
        <f t="shared" si="202"/>
        <v>337.07</v>
      </c>
      <c r="AD422" s="113">
        <f t="shared" si="205"/>
        <v>996.51</v>
      </c>
      <c r="AE422" s="114">
        <f t="shared" si="190"/>
        <v>160796.89000000004</v>
      </c>
      <c r="AF422" s="86">
        <f t="shared" si="203"/>
        <v>43910</v>
      </c>
      <c r="AG422" s="86">
        <f t="shared" si="160"/>
        <v>43544</v>
      </c>
      <c r="AH422" s="211">
        <f t="shared" si="167"/>
        <v>366</v>
      </c>
      <c r="AI422" s="213">
        <f t="shared" si="168"/>
        <v>29</v>
      </c>
      <c r="AJ422" s="218">
        <f t="shared" si="204"/>
        <v>1221</v>
      </c>
      <c r="AK422" s="103">
        <f t="shared" si="191"/>
        <v>174.42857142857142</v>
      </c>
      <c r="AL422" s="82">
        <f t="shared" si="192"/>
        <v>174</v>
      </c>
      <c r="AM422" s="105">
        <f t="shared" si="193"/>
        <v>3</v>
      </c>
      <c r="AN422" s="87">
        <f t="shared" si="194"/>
        <v>40</v>
      </c>
      <c r="AO422" s="240">
        <f t="shared" si="195"/>
        <v>5</v>
      </c>
      <c r="AP422" s="87">
        <f t="shared" si="196"/>
        <v>3</v>
      </c>
      <c r="AQ422" s="85">
        <f t="shared" si="197"/>
        <v>126</v>
      </c>
      <c r="AR422" s="232">
        <f t="shared" si="169"/>
        <v>2</v>
      </c>
      <c r="AS422" s="112">
        <f t="shared" si="198"/>
        <v>1.7257030980264381</v>
      </c>
      <c r="AT422" s="125">
        <f t="shared" si="170"/>
        <v>4690.7145299870826</v>
      </c>
      <c r="AU422" s="256">
        <f t="shared" si="171"/>
        <v>1305.0843806735386</v>
      </c>
      <c r="AV422" s="109">
        <f t="shared" si="172"/>
        <v>170635.38295857466</v>
      </c>
      <c r="AW422" s="199">
        <f t="shared" si="199"/>
        <v>1.8838094959129585</v>
      </c>
      <c r="AX422" s="95">
        <f t="shared" si="173"/>
        <v>5863.6748766869359</v>
      </c>
      <c r="AY422" s="194">
        <f t="shared" si="200"/>
        <v>43910</v>
      </c>
      <c r="BA422" s="194">
        <f t="shared" si="201"/>
        <v>43910</v>
      </c>
      <c r="BL422" s="151"/>
      <c r="BM422" s="151"/>
      <c r="BN422" s="151"/>
      <c r="BO422" s="151"/>
      <c r="BP422" s="151"/>
      <c r="BQ422" s="151"/>
      <c r="BR422" s="151"/>
      <c r="BS422" s="96"/>
    </row>
    <row r="423" spans="1:71" ht="15.6" hidden="1" customHeight="1" x14ac:dyDescent="0.3">
      <c r="A423" s="21">
        <v>42</v>
      </c>
      <c r="B423" s="86">
        <f t="shared" si="157"/>
        <v>43575</v>
      </c>
      <c r="C423" s="82">
        <f t="shared" si="158"/>
        <v>366</v>
      </c>
      <c r="D423" s="82">
        <f t="shared" si="161"/>
        <v>31</v>
      </c>
      <c r="E423" s="85">
        <f t="shared" si="159"/>
        <v>1252</v>
      </c>
      <c r="F423" s="103">
        <f t="shared" si="174"/>
        <v>178.85714285714286</v>
      </c>
      <c r="G423" s="82">
        <f t="shared" si="175"/>
        <v>178</v>
      </c>
      <c r="H423" s="85">
        <f t="shared" si="176"/>
        <v>6</v>
      </c>
      <c r="I423" s="87">
        <f t="shared" si="177"/>
        <v>41</v>
      </c>
      <c r="J423" s="104">
        <f t="shared" si="178"/>
        <v>0</v>
      </c>
      <c r="K423" s="87">
        <f t="shared" si="179"/>
        <v>3</v>
      </c>
      <c r="L423" s="85">
        <f t="shared" si="162"/>
        <v>156</v>
      </c>
      <c r="M423" s="82">
        <f t="shared" si="180"/>
        <v>4.4285714285714288</v>
      </c>
      <c r="N423" s="82">
        <f t="shared" si="163"/>
        <v>4</v>
      </c>
      <c r="O423" s="85">
        <f t="shared" si="181"/>
        <v>3</v>
      </c>
      <c r="P423" s="87">
        <f t="shared" si="182"/>
        <v>1</v>
      </c>
      <c r="Q423" s="85">
        <f t="shared" si="183"/>
        <v>0</v>
      </c>
      <c r="R423" s="87">
        <f t="shared" si="184"/>
        <v>0</v>
      </c>
      <c r="S423" s="85">
        <f t="shared" si="185"/>
        <v>31</v>
      </c>
      <c r="T423" s="87">
        <v>42</v>
      </c>
      <c r="U423" s="82"/>
      <c r="V423" s="108">
        <f t="shared" si="186"/>
        <v>43941</v>
      </c>
      <c r="W423" s="109">
        <f t="shared" si="164"/>
        <v>0</v>
      </c>
      <c r="X423" s="95">
        <f t="shared" si="187"/>
        <v>2</v>
      </c>
      <c r="Y423" s="110">
        <f t="shared" si="165"/>
        <v>42</v>
      </c>
      <c r="Z423" s="111">
        <f t="shared" si="188"/>
        <v>1383.58</v>
      </c>
      <c r="AA423" s="112">
        <f t="shared" si="189"/>
        <v>50</v>
      </c>
      <c r="AB423" s="112">
        <f t="shared" si="166"/>
        <v>1333.58</v>
      </c>
      <c r="AC423" s="111">
        <f t="shared" si="202"/>
        <v>334.99</v>
      </c>
      <c r="AD423" s="113">
        <f t="shared" si="205"/>
        <v>998.58999999999992</v>
      </c>
      <c r="AE423" s="114">
        <f t="shared" si="190"/>
        <v>159798.30000000005</v>
      </c>
      <c r="AF423" s="86">
        <f t="shared" si="203"/>
        <v>43941</v>
      </c>
      <c r="AG423" s="86">
        <f t="shared" si="160"/>
        <v>43575</v>
      </c>
      <c r="AH423" s="211">
        <f t="shared" si="167"/>
        <v>366</v>
      </c>
      <c r="AI423" s="213">
        <f t="shared" si="168"/>
        <v>31</v>
      </c>
      <c r="AJ423" s="218">
        <f t="shared" si="204"/>
        <v>1252</v>
      </c>
      <c r="AK423" s="103">
        <f t="shared" si="191"/>
        <v>178.85714285714286</v>
      </c>
      <c r="AL423" s="82">
        <f t="shared" si="192"/>
        <v>178</v>
      </c>
      <c r="AM423" s="105">
        <f t="shared" si="193"/>
        <v>6</v>
      </c>
      <c r="AN423" s="87">
        <f t="shared" si="194"/>
        <v>41</v>
      </c>
      <c r="AO423" s="240">
        <f t="shared" si="195"/>
        <v>5</v>
      </c>
      <c r="AP423" s="87">
        <f t="shared" si="196"/>
        <v>3</v>
      </c>
      <c r="AQ423" s="85">
        <f t="shared" si="197"/>
        <v>157</v>
      </c>
      <c r="AR423" s="232">
        <f t="shared" si="169"/>
        <v>2</v>
      </c>
      <c r="AS423" s="112">
        <f t="shared" si="198"/>
        <v>1.7195054006596042</v>
      </c>
      <c r="AT423" s="125">
        <f t="shared" si="170"/>
        <v>4688.9888268890563</v>
      </c>
      <c r="AU423" s="256">
        <f t="shared" si="171"/>
        <v>1303.1027303484241</v>
      </c>
      <c r="AV423" s="109">
        <f t="shared" si="172"/>
        <v>169330.29857790112</v>
      </c>
      <c r="AW423" s="199">
        <f t="shared" si="199"/>
        <v>1.8809491048491234</v>
      </c>
      <c r="AX423" s="95">
        <f t="shared" si="173"/>
        <v>5861.7910671910231</v>
      </c>
      <c r="AY423" s="194">
        <f t="shared" si="200"/>
        <v>43941</v>
      </c>
      <c r="BA423" s="194">
        <f t="shared" si="201"/>
        <v>43941</v>
      </c>
      <c r="BL423" s="151"/>
      <c r="BM423" s="151"/>
      <c r="BN423" s="151"/>
      <c r="BO423" s="151"/>
      <c r="BP423" s="151"/>
      <c r="BQ423" s="151"/>
      <c r="BR423" s="151"/>
      <c r="BS423" s="96"/>
    </row>
    <row r="424" spans="1:71" ht="15.6" hidden="1" customHeight="1" x14ac:dyDescent="0.3">
      <c r="A424" s="21">
        <v>43</v>
      </c>
      <c r="B424" s="86">
        <f t="shared" si="157"/>
        <v>43605</v>
      </c>
      <c r="C424" s="82">
        <f t="shared" si="158"/>
        <v>366</v>
      </c>
      <c r="D424" s="82">
        <f t="shared" si="161"/>
        <v>30</v>
      </c>
      <c r="E424" s="85">
        <f t="shared" si="159"/>
        <v>1282</v>
      </c>
      <c r="F424" s="103">
        <f t="shared" si="174"/>
        <v>183.14285714285714</v>
      </c>
      <c r="G424" s="82">
        <f t="shared" si="175"/>
        <v>183</v>
      </c>
      <c r="H424" s="85">
        <f t="shared" si="176"/>
        <v>1</v>
      </c>
      <c r="I424" s="87">
        <f t="shared" si="177"/>
        <v>42</v>
      </c>
      <c r="J424" s="104">
        <f t="shared" si="178"/>
        <v>0</v>
      </c>
      <c r="K424" s="87">
        <f t="shared" si="179"/>
        <v>3</v>
      </c>
      <c r="L424" s="85">
        <f t="shared" si="162"/>
        <v>186</v>
      </c>
      <c r="M424" s="82">
        <f t="shared" si="180"/>
        <v>4.2857142857142856</v>
      </c>
      <c r="N424" s="82">
        <f t="shared" si="163"/>
        <v>4</v>
      </c>
      <c r="O424" s="85">
        <f t="shared" si="181"/>
        <v>2</v>
      </c>
      <c r="P424" s="87">
        <f t="shared" si="182"/>
        <v>1</v>
      </c>
      <c r="Q424" s="85">
        <f t="shared" si="183"/>
        <v>0</v>
      </c>
      <c r="R424" s="87">
        <f t="shared" si="184"/>
        <v>0</v>
      </c>
      <c r="S424" s="85">
        <f t="shared" si="185"/>
        <v>30</v>
      </c>
      <c r="T424" s="87">
        <v>43</v>
      </c>
      <c r="U424" s="82"/>
      <c r="V424" s="108">
        <f t="shared" si="186"/>
        <v>43971</v>
      </c>
      <c r="W424" s="109">
        <f t="shared" si="164"/>
        <v>0</v>
      </c>
      <c r="X424" s="95">
        <f t="shared" si="187"/>
        <v>2</v>
      </c>
      <c r="Y424" s="110">
        <f t="shared" si="165"/>
        <v>43</v>
      </c>
      <c r="Z424" s="111">
        <f t="shared" si="188"/>
        <v>1383.58</v>
      </c>
      <c r="AA424" s="112">
        <f t="shared" si="189"/>
        <v>50</v>
      </c>
      <c r="AB424" s="112">
        <f t="shared" si="166"/>
        <v>1333.58</v>
      </c>
      <c r="AC424" s="111">
        <f t="shared" si="202"/>
        <v>332.91</v>
      </c>
      <c r="AD424" s="113">
        <f t="shared" si="205"/>
        <v>1000.6699999999998</v>
      </c>
      <c r="AE424" s="114">
        <f t="shared" si="190"/>
        <v>158797.63000000003</v>
      </c>
      <c r="AF424" s="86">
        <f t="shared" si="203"/>
        <v>43971</v>
      </c>
      <c r="AG424" s="86">
        <f t="shared" si="160"/>
        <v>43605</v>
      </c>
      <c r="AH424" s="211">
        <f t="shared" si="167"/>
        <v>366</v>
      </c>
      <c r="AI424" s="213">
        <f t="shared" si="168"/>
        <v>30</v>
      </c>
      <c r="AJ424" s="218">
        <f t="shared" si="204"/>
        <v>1282</v>
      </c>
      <c r="AK424" s="103">
        <f t="shared" si="191"/>
        <v>183.14285714285714</v>
      </c>
      <c r="AL424" s="82">
        <f t="shared" si="192"/>
        <v>183</v>
      </c>
      <c r="AM424" s="105">
        <f t="shared" si="193"/>
        <v>1</v>
      </c>
      <c r="AN424" s="87">
        <f t="shared" si="194"/>
        <v>42</v>
      </c>
      <c r="AO424" s="240">
        <f t="shared" si="195"/>
        <v>5</v>
      </c>
      <c r="AP424" s="87">
        <f t="shared" si="196"/>
        <v>3</v>
      </c>
      <c r="AQ424" s="85">
        <f t="shared" si="197"/>
        <v>187</v>
      </c>
      <c r="AR424" s="232">
        <f t="shared" si="169"/>
        <v>2</v>
      </c>
      <c r="AS424" s="112">
        <f t="shared" si="198"/>
        <v>1.7133299617291695</v>
      </c>
      <c r="AT424" s="125">
        <f t="shared" si="170"/>
        <v>4687.2693214883966</v>
      </c>
      <c r="AU424" s="256">
        <f t="shared" si="171"/>
        <v>1301.1878691984989</v>
      </c>
      <c r="AV424" s="109">
        <f t="shared" si="172"/>
        <v>168027.19584755271</v>
      </c>
      <c r="AW424" s="199">
        <f t="shared" si="199"/>
        <v>1.8781851198754298</v>
      </c>
      <c r="AX424" s="95">
        <f t="shared" si="173"/>
        <v>5859.9101180861744</v>
      </c>
      <c r="AY424" s="194">
        <f t="shared" si="200"/>
        <v>43971</v>
      </c>
      <c r="BA424" s="194">
        <f t="shared" si="201"/>
        <v>43971</v>
      </c>
      <c r="BL424" s="151"/>
      <c r="BM424" s="151"/>
      <c r="BN424" s="151"/>
      <c r="BO424" s="151"/>
      <c r="BP424" s="151"/>
      <c r="BQ424" s="151"/>
      <c r="BR424" s="151"/>
      <c r="BS424" s="96"/>
    </row>
    <row r="425" spans="1:71" ht="15.6" hidden="1" customHeight="1" x14ac:dyDescent="0.3">
      <c r="A425" s="21">
        <v>44</v>
      </c>
      <c r="B425" s="86">
        <f t="shared" si="157"/>
        <v>43636</v>
      </c>
      <c r="C425" s="82">
        <f t="shared" si="158"/>
        <v>366</v>
      </c>
      <c r="D425" s="82">
        <f t="shared" si="161"/>
        <v>31</v>
      </c>
      <c r="E425" s="85">
        <f t="shared" si="159"/>
        <v>1313</v>
      </c>
      <c r="F425" s="103">
        <f t="shared" si="174"/>
        <v>187.57142857142858</v>
      </c>
      <c r="G425" s="82">
        <f t="shared" si="175"/>
        <v>187</v>
      </c>
      <c r="H425" s="85">
        <f t="shared" si="176"/>
        <v>4</v>
      </c>
      <c r="I425" s="87">
        <f t="shared" si="177"/>
        <v>43</v>
      </c>
      <c r="J425" s="104">
        <f t="shared" si="178"/>
        <v>0</v>
      </c>
      <c r="K425" s="87">
        <f t="shared" si="179"/>
        <v>3</v>
      </c>
      <c r="L425" s="85">
        <f t="shared" si="162"/>
        <v>217</v>
      </c>
      <c r="M425" s="82">
        <f t="shared" si="180"/>
        <v>4.4285714285714288</v>
      </c>
      <c r="N425" s="82">
        <f t="shared" si="163"/>
        <v>4</v>
      </c>
      <c r="O425" s="85">
        <f t="shared" si="181"/>
        <v>3</v>
      </c>
      <c r="P425" s="87">
        <f t="shared" si="182"/>
        <v>1</v>
      </c>
      <c r="Q425" s="85">
        <f t="shared" si="183"/>
        <v>0</v>
      </c>
      <c r="R425" s="87">
        <f t="shared" si="184"/>
        <v>0</v>
      </c>
      <c r="S425" s="85">
        <f t="shared" si="185"/>
        <v>31</v>
      </c>
      <c r="T425" s="87">
        <v>44</v>
      </c>
      <c r="U425" s="82"/>
      <c r="V425" s="108">
        <f t="shared" si="186"/>
        <v>44002</v>
      </c>
      <c r="W425" s="109">
        <f t="shared" si="164"/>
        <v>0</v>
      </c>
      <c r="X425" s="95">
        <f t="shared" si="187"/>
        <v>2</v>
      </c>
      <c r="Y425" s="110">
        <f t="shared" si="165"/>
        <v>44</v>
      </c>
      <c r="Z425" s="111">
        <f t="shared" si="188"/>
        <v>1383.58</v>
      </c>
      <c r="AA425" s="112">
        <f t="shared" si="189"/>
        <v>50</v>
      </c>
      <c r="AB425" s="112">
        <f t="shared" si="166"/>
        <v>1333.58</v>
      </c>
      <c r="AC425" s="111">
        <f t="shared" si="202"/>
        <v>330.83</v>
      </c>
      <c r="AD425" s="113">
        <f t="shared" si="205"/>
        <v>1002.75</v>
      </c>
      <c r="AE425" s="114">
        <f t="shared" si="190"/>
        <v>157794.88000000003</v>
      </c>
      <c r="AF425" s="86">
        <f t="shared" si="203"/>
        <v>44002</v>
      </c>
      <c r="AG425" s="86">
        <f t="shared" si="160"/>
        <v>43636</v>
      </c>
      <c r="AH425" s="211">
        <f t="shared" si="167"/>
        <v>366</v>
      </c>
      <c r="AI425" s="213">
        <f t="shared" si="168"/>
        <v>31</v>
      </c>
      <c r="AJ425" s="218">
        <f t="shared" si="204"/>
        <v>1313</v>
      </c>
      <c r="AK425" s="103">
        <f t="shared" si="191"/>
        <v>187.57142857142858</v>
      </c>
      <c r="AL425" s="82">
        <f t="shared" si="192"/>
        <v>187</v>
      </c>
      <c r="AM425" s="105">
        <f t="shared" si="193"/>
        <v>4</v>
      </c>
      <c r="AN425" s="87">
        <f t="shared" si="194"/>
        <v>43</v>
      </c>
      <c r="AO425" s="240">
        <f t="shared" si="195"/>
        <v>5</v>
      </c>
      <c r="AP425" s="87">
        <f t="shared" si="196"/>
        <v>3</v>
      </c>
      <c r="AQ425" s="85">
        <f t="shared" si="197"/>
        <v>218</v>
      </c>
      <c r="AR425" s="232">
        <f t="shared" si="169"/>
        <v>2</v>
      </c>
      <c r="AS425" s="112">
        <f t="shared" si="198"/>
        <v>1.7071767012960917</v>
      </c>
      <c r="AT425" s="125">
        <f t="shared" si="170"/>
        <v>4685.5559915266676</v>
      </c>
      <c r="AU425" s="256">
        <f t="shared" si="171"/>
        <v>1299.2121353668663</v>
      </c>
      <c r="AV425" s="109">
        <f t="shared" si="172"/>
        <v>166726.0079783542</v>
      </c>
      <c r="AW425" s="199">
        <f t="shared" si="199"/>
        <v>1.8753332689081341</v>
      </c>
      <c r="AX425" s="95">
        <f t="shared" si="173"/>
        <v>5858.0319329662989</v>
      </c>
      <c r="AY425" s="194">
        <f t="shared" si="200"/>
        <v>44002</v>
      </c>
      <c r="BA425" s="194">
        <f t="shared" si="201"/>
        <v>44002</v>
      </c>
      <c r="BL425" s="151"/>
      <c r="BM425" s="151"/>
      <c r="BN425" s="151"/>
      <c r="BO425" s="151"/>
      <c r="BP425" s="151"/>
      <c r="BQ425" s="151"/>
      <c r="BR425" s="151"/>
      <c r="BS425" s="96"/>
    </row>
    <row r="426" spans="1:71" ht="15.6" hidden="1" customHeight="1" x14ac:dyDescent="0.3">
      <c r="A426" s="21">
        <v>45</v>
      </c>
      <c r="B426" s="86">
        <f t="shared" si="157"/>
        <v>43666</v>
      </c>
      <c r="C426" s="82">
        <f t="shared" si="158"/>
        <v>366</v>
      </c>
      <c r="D426" s="82">
        <f t="shared" si="161"/>
        <v>30</v>
      </c>
      <c r="E426" s="85">
        <f t="shared" si="159"/>
        <v>1343</v>
      </c>
      <c r="F426" s="103">
        <f t="shared" si="174"/>
        <v>191.85714285714286</v>
      </c>
      <c r="G426" s="82">
        <f t="shared" si="175"/>
        <v>191</v>
      </c>
      <c r="H426" s="85">
        <f t="shared" si="176"/>
        <v>6</v>
      </c>
      <c r="I426" s="87">
        <f t="shared" si="177"/>
        <v>44</v>
      </c>
      <c r="J426" s="104">
        <f t="shared" si="178"/>
        <v>0</v>
      </c>
      <c r="K426" s="87">
        <f t="shared" si="179"/>
        <v>3</v>
      </c>
      <c r="L426" s="85">
        <f t="shared" si="162"/>
        <v>247</v>
      </c>
      <c r="M426" s="82">
        <f t="shared" si="180"/>
        <v>4.2857142857142856</v>
      </c>
      <c r="N426" s="82">
        <f t="shared" si="163"/>
        <v>4</v>
      </c>
      <c r="O426" s="85">
        <f t="shared" si="181"/>
        <v>2</v>
      </c>
      <c r="P426" s="87">
        <f t="shared" si="182"/>
        <v>1</v>
      </c>
      <c r="Q426" s="85">
        <f t="shared" si="183"/>
        <v>0</v>
      </c>
      <c r="R426" s="87">
        <f t="shared" si="184"/>
        <v>0</v>
      </c>
      <c r="S426" s="85">
        <f t="shared" si="185"/>
        <v>30</v>
      </c>
      <c r="T426" s="87">
        <v>45</v>
      </c>
      <c r="U426" s="82"/>
      <c r="V426" s="108">
        <f t="shared" si="186"/>
        <v>44032</v>
      </c>
      <c r="W426" s="109">
        <f t="shared" si="164"/>
        <v>0</v>
      </c>
      <c r="X426" s="95">
        <f t="shared" si="187"/>
        <v>2</v>
      </c>
      <c r="Y426" s="110">
        <f t="shared" si="165"/>
        <v>45</v>
      </c>
      <c r="Z426" s="111">
        <f t="shared" si="188"/>
        <v>1383.58</v>
      </c>
      <c r="AA426" s="112">
        <f t="shared" si="189"/>
        <v>50</v>
      </c>
      <c r="AB426" s="112">
        <f t="shared" si="166"/>
        <v>1333.58</v>
      </c>
      <c r="AC426" s="111">
        <f t="shared" si="202"/>
        <v>328.74</v>
      </c>
      <c r="AD426" s="113">
        <f t="shared" si="205"/>
        <v>1004.8399999999999</v>
      </c>
      <c r="AE426" s="114">
        <f t="shared" si="190"/>
        <v>156790.04000000004</v>
      </c>
      <c r="AF426" s="86">
        <f t="shared" si="203"/>
        <v>44032</v>
      </c>
      <c r="AG426" s="86">
        <f t="shared" si="160"/>
        <v>43666</v>
      </c>
      <c r="AH426" s="211">
        <f t="shared" si="167"/>
        <v>366</v>
      </c>
      <c r="AI426" s="213">
        <f t="shared" si="168"/>
        <v>30</v>
      </c>
      <c r="AJ426" s="218">
        <f t="shared" si="204"/>
        <v>1343</v>
      </c>
      <c r="AK426" s="103">
        <f t="shared" si="191"/>
        <v>191.85714285714286</v>
      </c>
      <c r="AL426" s="82">
        <f t="shared" si="192"/>
        <v>191</v>
      </c>
      <c r="AM426" s="105">
        <f t="shared" si="193"/>
        <v>6</v>
      </c>
      <c r="AN426" s="87">
        <f t="shared" si="194"/>
        <v>44</v>
      </c>
      <c r="AO426" s="240">
        <f t="shared" si="195"/>
        <v>5</v>
      </c>
      <c r="AP426" s="87">
        <f t="shared" si="196"/>
        <v>3</v>
      </c>
      <c r="AQ426" s="85">
        <f t="shared" si="197"/>
        <v>248</v>
      </c>
      <c r="AR426" s="232">
        <f t="shared" si="169"/>
        <v>2</v>
      </c>
      <c r="AS426" s="112">
        <f t="shared" si="198"/>
        <v>1.7010455397084217</v>
      </c>
      <c r="AT426" s="125">
        <f t="shared" si="170"/>
        <v>4683.8488148253718</v>
      </c>
      <c r="AU426" s="256">
        <f t="shared" si="171"/>
        <v>1297.302991302023</v>
      </c>
      <c r="AV426" s="109">
        <f t="shared" si="172"/>
        <v>165426.79584298734</v>
      </c>
      <c r="AW426" s="199">
        <f t="shared" si="199"/>
        <v>1.8725775361971493</v>
      </c>
      <c r="AX426" s="95">
        <f t="shared" si="173"/>
        <v>5856.1565996973904</v>
      </c>
      <c r="AY426" s="194">
        <f t="shared" si="200"/>
        <v>44032</v>
      </c>
      <c r="BA426" s="194">
        <f t="shared" si="201"/>
        <v>44032</v>
      </c>
      <c r="BL426" s="151"/>
      <c r="BM426" s="151"/>
      <c r="BN426" s="151"/>
      <c r="BO426" s="151"/>
      <c r="BP426" s="151"/>
      <c r="BQ426" s="151"/>
      <c r="BR426" s="151"/>
      <c r="BS426" s="96"/>
    </row>
    <row r="427" spans="1:71" ht="15.6" hidden="1" customHeight="1" x14ac:dyDescent="0.3">
      <c r="A427" s="21">
        <v>46</v>
      </c>
      <c r="B427" s="86">
        <f t="shared" si="157"/>
        <v>43697</v>
      </c>
      <c r="C427" s="82">
        <f t="shared" si="158"/>
        <v>366</v>
      </c>
      <c r="D427" s="82">
        <f t="shared" si="161"/>
        <v>31</v>
      </c>
      <c r="E427" s="85">
        <f t="shared" si="159"/>
        <v>1374</v>
      </c>
      <c r="F427" s="103">
        <f t="shared" si="174"/>
        <v>196.28571428571428</v>
      </c>
      <c r="G427" s="82">
        <f t="shared" si="175"/>
        <v>196</v>
      </c>
      <c r="H427" s="85">
        <f t="shared" si="176"/>
        <v>2</v>
      </c>
      <c r="I427" s="87">
        <f t="shared" si="177"/>
        <v>45</v>
      </c>
      <c r="J427" s="104">
        <f t="shared" si="178"/>
        <v>0</v>
      </c>
      <c r="K427" s="87">
        <f t="shared" si="179"/>
        <v>3</v>
      </c>
      <c r="L427" s="85">
        <f t="shared" si="162"/>
        <v>278</v>
      </c>
      <c r="M427" s="82">
        <f t="shared" si="180"/>
        <v>4.4285714285714288</v>
      </c>
      <c r="N427" s="82">
        <f t="shared" si="163"/>
        <v>4</v>
      </c>
      <c r="O427" s="85">
        <f t="shared" si="181"/>
        <v>3</v>
      </c>
      <c r="P427" s="87">
        <f t="shared" si="182"/>
        <v>1</v>
      </c>
      <c r="Q427" s="85">
        <f t="shared" si="183"/>
        <v>0</v>
      </c>
      <c r="R427" s="87">
        <f t="shared" si="184"/>
        <v>0</v>
      </c>
      <c r="S427" s="85">
        <f t="shared" si="185"/>
        <v>31</v>
      </c>
      <c r="T427" s="87">
        <v>46</v>
      </c>
      <c r="U427" s="82"/>
      <c r="V427" s="108">
        <f t="shared" si="186"/>
        <v>44063</v>
      </c>
      <c r="W427" s="109">
        <f t="shared" si="164"/>
        <v>0</v>
      </c>
      <c r="X427" s="95">
        <f t="shared" si="187"/>
        <v>2</v>
      </c>
      <c r="Y427" s="110">
        <f t="shared" si="165"/>
        <v>46</v>
      </c>
      <c r="Z427" s="111">
        <f t="shared" si="188"/>
        <v>1383.58</v>
      </c>
      <c r="AA427" s="112">
        <f t="shared" si="189"/>
        <v>50</v>
      </c>
      <c r="AB427" s="112">
        <f t="shared" si="166"/>
        <v>1333.58</v>
      </c>
      <c r="AC427" s="111">
        <f t="shared" si="202"/>
        <v>326.64999999999998</v>
      </c>
      <c r="AD427" s="113">
        <f t="shared" si="205"/>
        <v>1006.93</v>
      </c>
      <c r="AE427" s="114">
        <f t="shared" si="190"/>
        <v>155783.11000000004</v>
      </c>
      <c r="AF427" s="86">
        <f t="shared" si="203"/>
        <v>44063</v>
      </c>
      <c r="AG427" s="86">
        <f t="shared" si="160"/>
        <v>43697</v>
      </c>
      <c r="AH427" s="211">
        <f t="shared" si="167"/>
        <v>366</v>
      </c>
      <c r="AI427" s="213">
        <f t="shared" si="168"/>
        <v>31</v>
      </c>
      <c r="AJ427" s="218">
        <f t="shared" si="204"/>
        <v>1374</v>
      </c>
      <c r="AK427" s="103">
        <f t="shared" si="191"/>
        <v>196.28571428571428</v>
      </c>
      <c r="AL427" s="82">
        <f t="shared" si="192"/>
        <v>196</v>
      </c>
      <c r="AM427" s="105">
        <f t="shared" si="193"/>
        <v>2</v>
      </c>
      <c r="AN427" s="87">
        <f t="shared" si="194"/>
        <v>45</v>
      </c>
      <c r="AO427" s="240">
        <f t="shared" si="195"/>
        <v>5</v>
      </c>
      <c r="AP427" s="87">
        <f t="shared" si="196"/>
        <v>3</v>
      </c>
      <c r="AQ427" s="85">
        <f t="shared" si="197"/>
        <v>279</v>
      </c>
      <c r="AR427" s="232">
        <f t="shared" si="169"/>
        <v>2</v>
      </c>
      <c r="AS427" s="112">
        <f t="shared" si="198"/>
        <v>1.6949363976002738</v>
      </c>
      <c r="AT427" s="125">
        <f t="shared" si="170"/>
        <v>4682.1477692856633</v>
      </c>
      <c r="AU427" s="256">
        <f t="shared" si="171"/>
        <v>1295.3331562993553</v>
      </c>
      <c r="AV427" s="109">
        <f t="shared" si="172"/>
        <v>164129.49285168533</v>
      </c>
      <c r="AW427" s="199">
        <f t="shared" si="199"/>
        <v>1.8697341998287438</v>
      </c>
      <c r="AX427" s="95">
        <f t="shared" si="173"/>
        <v>5854.2840221611932</v>
      </c>
      <c r="AY427" s="194">
        <f t="shared" si="200"/>
        <v>44063</v>
      </c>
      <c r="BA427" s="194">
        <f t="shared" si="201"/>
        <v>44063</v>
      </c>
      <c r="BL427" s="151"/>
      <c r="BM427" s="151"/>
      <c r="BN427" s="151"/>
      <c r="BO427" s="151"/>
      <c r="BP427" s="151"/>
      <c r="BQ427" s="151"/>
      <c r="BR427" s="151"/>
      <c r="BS427" s="96"/>
    </row>
    <row r="428" spans="1:71" ht="15.6" hidden="1" customHeight="1" x14ac:dyDescent="0.3">
      <c r="A428" s="21">
        <v>47</v>
      </c>
      <c r="B428" s="86">
        <f t="shared" si="157"/>
        <v>43728</v>
      </c>
      <c r="C428" s="82">
        <f t="shared" si="158"/>
        <v>366</v>
      </c>
      <c r="D428" s="82">
        <f t="shared" si="161"/>
        <v>31</v>
      </c>
      <c r="E428" s="85">
        <f t="shared" si="159"/>
        <v>1405</v>
      </c>
      <c r="F428" s="103">
        <f t="shared" si="174"/>
        <v>200.71428571428572</v>
      </c>
      <c r="G428" s="82">
        <f t="shared" si="175"/>
        <v>200</v>
      </c>
      <c r="H428" s="85">
        <f t="shared" si="176"/>
        <v>5</v>
      </c>
      <c r="I428" s="87">
        <f t="shared" si="177"/>
        <v>46</v>
      </c>
      <c r="J428" s="104">
        <f t="shared" si="178"/>
        <v>0</v>
      </c>
      <c r="K428" s="87">
        <f t="shared" si="179"/>
        <v>3</v>
      </c>
      <c r="L428" s="85">
        <f t="shared" si="162"/>
        <v>309</v>
      </c>
      <c r="M428" s="82">
        <f t="shared" si="180"/>
        <v>4.4285714285714288</v>
      </c>
      <c r="N428" s="82">
        <f t="shared" si="163"/>
        <v>4</v>
      </c>
      <c r="O428" s="85">
        <f t="shared" si="181"/>
        <v>3</v>
      </c>
      <c r="P428" s="87">
        <f t="shared" si="182"/>
        <v>1</v>
      </c>
      <c r="Q428" s="85">
        <f t="shared" si="183"/>
        <v>0</v>
      </c>
      <c r="R428" s="87">
        <f t="shared" si="184"/>
        <v>0</v>
      </c>
      <c r="S428" s="85">
        <f t="shared" si="185"/>
        <v>31</v>
      </c>
      <c r="T428" s="87">
        <v>47</v>
      </c>
      <c r="U428" s="82"/>
      <c r="V428" s="108">
        <f t="shared" si="186"/>
        <v>44094</v>
      </c>
      <c r="W428" s="109">
        <f t="shared" si="164"/>
        <v>0</v>
      </c>
      <c r="X428" s="95">
        <f t="shared" si="187"/>
        <v>2</v>
      </c>
      <c r="Y428" s="110">
        <f t="shared" si="165"/>
        <v>47</v>
      </c>
      <c r="Z428" s="111">
        <f t="shared" si="188"/>
        <v>1383.58</v>
      </c>
      <c r="AA428" s="112">
        <f t="shared" si="189"/>
        <v>50</v>
      </c>
      <c r="AB428" s="112">
        <f t="shared" si="166"/>
        <v>1333.58</v>
      </c>
      <c r="AC428" s="111">
        <f t="shared" si="202"/>
        <v>324.55</v>
      </c>
      <c r="AD428" s="113">
        <f t="shared" si="205"/>
        <v>1009.03</v>
      </c>
      <c r="AE428" s="114">
        <f t="shared" si="190"/>
        <v>154774.08000000005</v>
      </c>
      <c r="AF428" s="86">
        <f t="shared" si="203"/>
        <v>44094</v>
      </c>
      <c r="AG428" s="86">
        <f t="shared" si="160"/>
        <v>43728</v>
      </c>
      <c r="AH428" s="211">
        <f t="shared" si="167"/>
        <v>366</v>
      </c>
      <c r="AI428" s="213">
        <f t="shared" si="168"/>
        <v>31</v>
      </c>
      <c r="AJ428" s="218">
        <f t="shared" si="204"/>
        <v>1405</v>
      </c>
      <c r="AK428" s="103">
        <f t="shared" si="191"/>
        <v>200.71428571428572</v>
      </c>
      <c r="AL428" s="82">
        <f t="shared" si="192"/>
        <v>200</v>
      </c>
      <c r="AM428" s="105">
        <f t="shared" si="193"/>
        <v>5</v>
      </c>
      <c r="AN428" s="87">
        <f t="shared" si="194"/>
        <v>46</v>
      </c>
      <c r="AO428" s="240">
        <f t="shared" si="195"/>
        <v>5</v>
      </c>
      <c r="AP428" s="87">
        <f t="shared" si="196"/>
        <v>3</v>
      </c>
      <c r="AQ428" s="85">
        <f t="shared" si="197"/>
        <v>310</v>
      </c>
      <c r="AR428" s="232">
        <f t="shared" si="169"/>
        <v>2</v>
      </c>
      <c r="AS428" s="112">
        <f t="shared" si="198"/>
        <v>1.6888491958907959</v>
      </c>
      <c r="AT428" s="125">
        <f t="shared" si="170"/>
        <v>4680.4528328880633</v>
      </c>
      <c r="AU428" s="256">
        <f t="shared" si="171"/>
        <v>1293.3663123095532</v>
      </c>
      <c r="AV428" s="109">
        <f t="shared" si="172"/>
        <v>162834.15969538598</v>
      </c>
      <c r="AW428" s="199">
        <f t="shared" si="199"/>
        <v>1.8668951808045053</v>
      </c>
      <c r="AX428" s="95">
        <f t="shared" si="173"/>
        <v>5852.4142879613646</v>
      </c>
      <c r="AY428" s="194">
        <f t="shared" si="200"/>
        <v>44094</v>
      </c>
      <c r="BA428" s="194">
        <f t="shared" si="201"/>
        <v>44094</v>
      </c>
      <c r="BL428" s="151"/>
      <c r="BM428" s="151"/>
      <c r="BN428" s="151"/>
      <c r="BO428" s="151"/>
      <c r="BP428" s="151"/>
      <c r="BQ428" s="151"/>
      <c r="BR428" s="151"/>
      <c r="BS428" s="96"/>
    </row>
    <row r="429" spans="1:71" ht="15.6" hidden="1" customHeight="1" x14ac:dyDescent="0.3">
      <c r="A429" s="21">
        <v>48</v>
      </c>
      <c r="B429" s="86">
        <f t="shared" si="157"/>
        <v>43758</v>
      </c>
      <c r="C429" s="82">
        <f t="shared" si="158"/>
        <v>366</v>
      </c>
      <c r="D429" s="82">
        <f t="shared" si="161"/>
        <v>30</v>
      </c>
      <c r="E429" s="85">
        <f t="shared" si="159"/>
        <v>1435</v>
      </c>
      <c r="F429" s="103">
        <f t="shared" si="174"/>
        <v>205</v>
      </c>
      <c r="G429" s="82">
        <f t="shared" si="175"/>
        <v>205</v>
      </c>
      <c r="H429" s="85">
        <f t="shared" si="176"/>
        <v>0</v>
      </c>
      <c r="I429" s="87">
        <f t="shared" si="177"/>
        <v>47</v>
      </c>
      <c r="J429" s="104">
        <f t="shared" si="178"/>
        <v>0</v>
      </c>
      <c r="K429" s="87">
        <f t="shared" si="179"/>
        <v>3</v>
      </c>
      <c r="L429" s="85">
        <f t="shared" si="162"/>
        <v>339</v>
      </c>
      <c r="M429" s="82">
        <f t="shared" si="180"/>
        <v>4.2857142857142856</v>
      </c>
      <c r="N429" s="82">
        <f t="shared" si="163"/>
        <v>4</v>
      </c>
      <c r="O429" s="85">
        <f t="shared" si="181"/>
        <v>2</v>
      </c>
      <c r="P429" s="87">
        <f t="shared" si="182"/>
        <v>1</v>
      </c>
      <c r="Q429" s="85">
        <f t="shared" si="183"/>
        <v>0</v>
      </c>
      <c r="R429" s="87">
        <f t="shared" si="184"/>
        <v>0</v>
      </c>
      <c r="S429" s="85">
        <f t="shared" si="185"/>
        <v>30</v>
      </c>
      <c r="T429" s="87">
        <v>48</v>
      </c>
      <c r="U429" s="82"/>
      <c r="V429" s="108">
        <f t="shared" si="186"/>
        <v>44124</v>
      </c>
      <c r="W429" s="109">
        <f t="shared" si="164"/>
        <v>0</v>
      </c>
      <c r="X429" s="95">
        <f t="shared" si="187"/>
        <v>2</v>
      </c>
      <c r="Y429" s="110">
        <f t="shared" si="165"/>
        <v>48</v>
      </c>
      <c r="Z429" s="111">
        <f t="shared" si="188"/>
        <v>1383.58</v>
      </c>
      <c r="AA429" s="112">
        <f t="shared" si="189"/>
        <v>50</v>
      </c>
      <c r="AB429" s="112">
        <f t="shared" si="166"/>
        <v>1333.58</v>
      </c>
      <c r="AC429" s="111">
        <f t="shared" si="202"/>
        <v>322.45</v>
      </c>
      <c r="AD429" s="113">
        <f t="shared" si="205"/>
        <v>1011.1299999999999</v>
      </c>
      <c r="AE429" s="114">
        <f t="shared" si="190"/>
        <v>153762.95000000004</v>
      </c>
      <c r="AF429" s="86">
        <f t="shared" si="203"/>
        <v>44124</v>
      </c>
      <c r="AG429" s="86">
        <f t="shared" si="160"/>
        <v>43758</v>
      </c>
      <c r="AH429" s="211">
        <f t="shared" si="167"/>
        <v>366</v>
      </c>
      <c r="AI429" s="213">
        <f t="shared" si="168"/>
        <v>30</v>
      </c>
      <c r="AJ429" s="218">
        <f t="shared" si="204"/>
        <v>1435</v>
      </c>
      <c r="AK429" s="103">
        <f t="shared" si="191"/>
        <v>205</v>
      </c>
      <c r="AL429" s="82">
        <f t="shared" si="192"/>
        <v>205</v>
      </c>
      <c r="AM429" s="105">
        <f t="shared" si="193"/>
        <v>0</v>
      </c>
      <c r="AN429" s="87">
        <f t="shared" si="194"/>
        <v>47</v>
      </c>
      <c r="AO429" s="240">
        <f t="shared" si="195"/>
        <v>5</v>
      </c>
      <c r="AP429" s="87">
        <f t="shared" si="196"/>
        <v>3</v>
      </c>
      <c r="AQ429" s="85">
        <f t="shared" si="197"/>
        <v>340</v>
      </c>
      <c r="AR429" s="232">
        <f t="shared" si="169"/>
        <v>2</v>
      </c>
      <c r="AS429" s="112">
        <f t="shared" si="198"/>
        <v>1.682783855783148</v>
      </c>
      <c r="AT429" s="125">
        <f t="shared" si="170"/>
        <v>4678.7639836921726</v>
      </c>
      <c r="AU429" s="256">
        <f t="shared" si="171"/>
        <v>1291.4657584649599</v>
      </c>
      <c r="AV429" s="109">
        <f t="shared" si="172"/>
        <v>161540.79338307644</v>
      </c>
      <c r="AW429" s="199">
        <f t="shared" si="199"/>
        <v>1.8641518475511483</v>
      </c>
      <c r="AX429" s="95">
        <f t="shared" si="173"/>
        <v>5850.5473927805597</v>
      </c>
      <c r="AY429" s="194">
        <f t="shared" si="200"/>
        <v>44124</v>
      </c>
      <c r="BA429" s="194">
        <f t="shared" si="201"/>
        <v>44124</v>
      </c>
      <c r="BL429" s="151"/>
      <c r="BM429" s="151"/>
      <c r="BN429" s="151"/>
      <c r="BO429" s="151"/>
      <c r="BP429" s="151"/>
      <c r="BQ429" s="151"/>
      <c r="BR429" s="151"/>
      <c r="BS429" s="96"/>
    </row>
    <row r="430" spans="1:71" ht="15.6" hidden="1" customHeight="1" x14ac:dyDescent="0.3">
      <c r="A430" s="21">
        <v>49</v>
      </c>
      <c r="B430" s="86">
        <f t="shared" si="157"/>
        <v>43789</v>
      </c>
      <c r="C430" s="82">
        <f t="shared" si="158"/>
        <v>366</v>
      </c>
      <c r="D430" s="82">
        <f t="shared" si="161"/>
        <v>31</v>
      </c>
      <c r="E430" s="85">
        <f t="shared" si="159"/>
        <v>1466</v>
      </c>
      <c r="F430" s="103">
        <f t="shared" si="174"/>
        <v>209.42857142857142</v>
      </c>
      <c r="G430" s="82">
        <f t="shared" si="175"/>
        <v>209</v>
      </c>
      <c r="H430" s="85">
        <f t="shared" si="176"/>
        <v>3</v>
      </c>
      <c r="I430" s="87">
        <f t="shared" si="177"/>
        <v>48</v>
      </c>
      <c r="J430" s="104">
        <f t="shared" si="178"/>
        <v>0</v>
      </c>
      <c r="K430" s="87">
        <f t="shared" si="179"/>
        <v>4</v>
      </c>
      <c r="L430" s="85">
        <f t="shared" si="162"/>
        <v>5</v>
      </c>
      <c r="M430" s="82">
        <f t="shared" si="180"/>
        <v>4.4285714285714288</v>
      </c>
      <c r="N430" s="82">
        <f t="shared" si="163"/>
        <v>4</v>
      </c>
      <c r="O430" s="85">
        <f t="shared" si="181"/>
        <v>3</v>
      </c>
      <c r="P430" s="87">
        <f t="shared" si="182"/>
        <v>1</v>
      </c>
      <c r="Q430" s="85">
        <f t="shared" si="183"/>
        <v>0</v>
      </c>
      <c r="R430" s="87">
        <f t="shared" si="184"/>
        <v>0</v>
      </c>
      <c r="S430" s="85">
        <f t="shared" si="185"/>
        <v>31</v>
      </c>
      <c r="T430" s="87">
        <v>49</v>
      </c>
      <c r="U430" s="82">
        <f>T430</f>
        <v>49</v>
      </c>
      <c r="V430" s="108">
        <f t="shared" si="186"/>
        <v>44155</v>
      </c>
      <c r="W430" s="109">
        <f t="shared" si="164"/>
        <v>600</v>
      </c>
      <c r="X430" s="95">
        <f t="shared" si="187"/>
        <v>2</v>
      </c>
      <c r="Y430" s="110">
        <f t="shared" si="165"/>
        <v>49</v>
      </c>
      <c r="Z430" s="111">
        <f t="shared" si="188"/>
        <v>1383.58</v>
      </c>
      <c r="AA430" s="112">
        <f t="shared" si="189"/>
        <v>50</v>
      </c>
      <c r="AB430" s="112">
        <f t="shared" si="166"/>
        <v>1333.58</v>
      </c>
      <c r="AC430" s="111">
        <f t="shared" si="202"/>
        <v>320.33999999999997</v>
      </c>
      <c r="AD430" s="113">
        <f t="shared" si="205"/>
        <v>1013.24</v>
      </c>
      <c r="AE430" s="114">
        <f t="shared" si="190"/>
        <v>152749.71000000005</v>
      </c>
      <c r="AF430" s="86">
        <f t="shared" si="203"/>
        <v>44155</v>
      </c>
      <c r="AG430" s="86">
        <f t="shared" si="160"/>
        <v>43789</v>
      </c>
      <c r="AH430" s="211">
        <f t="shared" si="167"/>
        <v>366</v>
      </c>
      <c r="AI430" s="213">
        <f t="shared" si="168"/>
        <v>31</v>
      </c>
      <c r="AJ430" s="218">
        <f t="shared" si="204"/>
        <v>1466</v>
      </c>
      <c r="AK430" s="103">
        <f t="shared" si="191"/>
        <v>209.42857142857142</v>
      </c>
      <c r="AL430" s="82">
        <f t="shared" si="192"/>
        <v>209</v>
      </c>
      <c r="AM430" s="105">
        <f t="shared" si="193"/>
        <v>3</v>
      </c>
      <c r="AN430" s="87">
        <f t="shared" si="194"/>
        <v>48</v>
      </c>
      <c r="AO430" s="240">
        <f t="shared" si="195"/>
        <v>5</v>
      </c>
      <c r="AP430" s="87">
        <f t="shared" si="196"/>
        <v>4</v>
      </c>
      <c r="AQ430" s="85">
        <f t="shared" si="197"/>
        <v>5</v>
      </c>
      <c r="AR430" s="232">
        <f t="shared" si="169"/>
        <v>602</v>
      </c>
      <c r="AS430" s="112">
        <f t="shared" si="198"/>
        <v>504.69882992780811</v>
      </c>
      <c r="AT430" s="125">
        <f t="shared" si="170"/>
        <v>4677.0811998363897</v>
      </c>
      <c r="AU430" s="256">
        <f t="shared" si="171"/>
        <v>1847.9011782065336</v>
      </c>
      <c r="AV430" s="109">
        <f t="shared" si="172"/>
        <v>160249.32762461147</v>
      </c>
      <c r="AW430" s="199">
        <f t="shared" si="199"/>
        <v>560.25771274908755</v>
      </c>
      <c r="AX430" s="95">
        <f t="shared" si="173"/>
        <v>5848.6832409330082</v>
      </c>
      <c r="AY430" s="194">
        <f t="shared" si="200"/>
        <v>44155</v>
      </c>
      <c r="BA430" s="194">
        <f t="shared" si="201"/>
        <v>44155</v>
      </c>
      <c r="BL430" s="151"/>
      <c r="BM430" s="151"/>
      <c r="BN430" s="151"/>
      <c r="BO430" s="151"/>
      <c r="BP430" s="151"/>
      <c r="BQ430" s="151"/>
      <c r="BR430" s="151"/>
      <c r="BS430" s="96"/>
    </row>
    <row r="431" spans="1:71" ht="15.6" hidden="1" customHeight="1" x14ac:dyDescent="0.3">
      <c r="A431" s="21">
        <v>50</v>
      </c>
      <c r="B431" s="86">
        <f t="shared" si="157"/>
        <v>43819</v>
      </c>
      <c r="C431" s="82">
        <f t="shared" si="158"/>
        <v>366</v>
      </c>
      <c r="D431" s="82">
        <f t="shared" si="161"/>
        <v>30</v>
      </c>
      <c r="E431" s="85">
        <f t="shared" si="159"/>
        <v>1496</v>
      </c>
      <c r="F431" s="103">
        <f t="shared" si="174"/>
        <v>213.71428571428572</v>
      </c>
      <c r="G431" s="82">
        <f t="shared" si="175"/>
        <v>213</v>
      </c>
      <c r="H431" s="85">
        <f t="shared" si="176"/>
        <v>5</v>
      </c>
      <c r="I431" s="87">
        <f t="shared" si="177"/>
        <v>49</v>
      </c>
      <c r="J431" s="104">
        <f t="shared" si="178"/>
        <v>0</v>
      </c>
      <c r="K431" s="87">
        <f t="shared" si="179"/>
        <v>4</v>
      </c>
      <c r="L431" s="85">
        <f t="shared" si="162"/>
        <v>35</v>
      </c>
      <c r="M431" s="82">
        <f t="shared" si="180"/>
        <v>4.2857142857142856</v>
      </c>
      <c r="N431" s="82">
        <f t="shared" si="163"/>
        <v>4</v>
      </c>
      <c r="O431" s="85">
        <f t="shared" si="181"/>
        <v>2</v>
      </c>
      <c r="P431" s="87">
        <f t="shared" si="182"/>
        <v>1</v>
      </c>
      <c r="Q431" s="85">
        <f t="shared" si="183"/>
        <v>0</v>
      </c>
      <c r="R431" s="87">
        <f t="shared" si="184"/>
        <v>0</v>
      </c>
      <c r="S431" s="85">
        <f t="shared" si="185"/>
        <v>30</v>
      </c>
      <c r="T431" s="87">
        <v>50</v>
      </c>
      <c r="U431" s="82"/>
      <c r="V431" s="108">
        <f t="shared" si="186"/>
        <v>44185</v>
      </c>
      <c r="W431" s="109">
        <f t="shared" si="164"/>
        <v>0</v>
      </c>
      <c r="X431" s="95">
        <f t="shared" si="187"/>
        <v>2</v>
      </c>
      <c r="Y431" s="110">
        <f t="shared" si="165"/>
        <v>50</v>
      </c>
      <c r="Z431" s="111">
        <f t="shared" si="188"/>
        <v>1383.58</v>
      </c>
      <c r="AA431" s="112">
        <f t="shared" si="189"/>
        <v>50</v>
      </c>
      <c r="AB431" s="112">
        <f t="shared" si="166"/>
        <v>1333.58</v>
      </c>
      <c r="AC431" s="111">
        <f t="shared" si="202"/>
        <v>318.23</v>
      </c>
      <c r="AD431" s="113">
        <f t="shared" si="205"/>
        <v>1015.3499999999999</v>
      </c>
      <c r="AE431" s="114">
        <f t="shared" si="190"/>
        <v>151734.36000000004</v>
      </c>
      <c r="AF431" s="86">
        <f t="shared" si="203"/>
        <v>44185</v>
      </c>
      <c r="AG431" s="86">
        <f t="shared" si="160"/>
        <v>43819</v>
      </c>
      <c r="AH431" s="211">
        <f t="shared" si="167"/>
        <v>366</v>
      </c>
      <c r="AI431" s="213">
        <f t="shared" si="168"/>
        <v>30</v>
      </c>
      <c r="AJ431" s="218">
        <f t="shared" si="204"/>
        <v>1496</v>
      </c>
      <c r="AK431" s="103">
        <f t="shared" si="191"/>
        <v>213.71428571428572</v>
      </c>
      <c r="AL431" s="82">
        <f t="shared" si="192"/>
        <v>213</v>
      </c>
      <c r="AM431" s="105">
        <f t="shared" si="193"/>
        <v>5</v>
      </c>
      <c r="AN431" s="87">
        <f t="shared" si="194"/>
        <v>49</v>
      </c>
      <c r="AO431" s="240">
        <f t="shared" si="195"/>
        <v>5</v>
      </c>
      <c r="AP431" s="87">
        <f t="shared" si="196"/>
        <v>4</v>
      </c>
      <c r="AQ431" s="85">
        <f t="shared" si="197"/>
        <v>35</v>
      </c>
      <c r="AR431" s="232">
        <f t="shared" si="169"/>
        <v>2</v>
      </c>
      <c r="AS431" s="112">
        <f t="shared" si="198"/>
        <v>1.6707184465999232</v>
      </c>
      <c r="AT431" s="125">
        <f t="shared" si="170"/>
        <v>4172.3823699085815</v>
      </c>
      <c r="AU431" s="256">
        <f t="shared" si="171"/>
        <v>1287.6099072862933</v>
      </c>
      <c r="AV431" s="109">
        <f t="shared" si="172"/>
        <v>158401.42644640495</v>
      </c>
      <c r="AW431" s="199">
        <f t="shared" si="199"/>
        <v>1.8585861621650042</v>
      </c>
      <c r="AX431" s="95">
        <f t="shared" si="173"/>
        <v>5288.4255281839205</v>
      </c>
      <c r="AY431" s="194">
        <f t="shared" si="200"/>
        <v>44185</v>
      </c>
      <c r="BA431" s="194">
        <f t="shared" si="201"/>
        <v>44185</v>
      </c>
      <c r="BL431" s="151"/>
      <c r="BM431" s="151"/>
      <c r="BN431" s="151"/>
      <c r="BO431" s="151"/>
      <c r="BP431" s="151"/>
      <c r="BQ431" s="151"/>
      <c r="BR431" s="151"/>
      <c r="BS431" s="96"/>
    </row>
    <row r="432" spans="1:71" ht="15.6" hidden="1" customHeight="1" x14ac:dyDescent="0.3">
      <c r="A432" s="21">
        <v>51</v>
      </c>
      <c r="B432" s="86">
        <f t="shared" si="157"/>
        <v>43850</v>
      </c>
      <c r="C432" s="82">
        <f t="shared" si="158"/>
        <v>366</v>
      </c>
      <c r="D432" s="82">
        <f t="shared" si="161"/>
        <v>31</v>
      </c>
      <c r="E432" s="85">
        <f t="shared" si="159"/>
        <v>1527</v>
      </c>
      <c r="F432" s="103">
        <f t="shared" si="174"/>
        <v>218.14285714285714</v>
      </c>
      <c r="G432" s="82">
        <f t="shared" si="175"/>
        <v>218</v>
      </c>
      <c r="H432" s="85">
        <f t="shared" si="176"/>
        <v>1</v>
      </c>
      <c r="I432" s="87">
        <f t="shared" si="177"/>
        <v>50</v>
      </c>
      <c r="J432" s="104">
        <f t="shared" si="178"/>
        <v>0</v>
      </c>
      <c r="K432" s="87">
        <f t="shared" si="179"/>
        <v>4</v>
      </c>
      <c r="L432" s="85">
        <f t="shared" si="162"/>
        <v>66</v>
      </c>
      <c r="M432" s="82">
        <f t="shared" si="180"/>
        <v>4.4285714285714288</v>
      </c>
      <c r="N432" s="82">
        <f t="shared" si="163"/>
        <v>4</v>
      </c>
      <c r="O432" s="85">
        <f t="shared" si="181"/>
        <v>3</v>
      </c>
      <c r="P432" s="87">
        <f t="shared" si="182"/>
        <v>1</v>
      </c>
      <c r="Q432" s="85">
        <f t="shared" si="183"/>
        <v>0</v>
      </c>
      <c r="R432" s="87">
        <f t="shared" si="184"/>
        <v>0</v>
      </c>
      <c r="S432" s="85">
        <f t="shared" si="185"/>
        <v>31</v>
      </c>
      <c r="T432" s="87">
        <v>51</v>
      </c>
      <c r="U432" s="82"/>
      <c r="V432" s="108">
        <f t="shared" si="186"/>
        <v>44216</v>
      </c>
      <c r="W432" s="109">
        <f t="shared" si="164"/>
        <v>0</v>
      </c>
      <c r="X432" s="95">
        <f t="shared" si="187"/>
        <v>2</v>
      </c>
      <c r="Y432" s="110">
        <f t="shared" si="165"/>
        <v>51</v>
      </c>
      <c r="Z432" s="111">
        <f t="shared" si="188"/>
        <v>1383.58</v>
      </c>
      <c r="AA432" s="112">
        <f t="shared" si="189"/>
        <v>50</v>
      </c>
      <c r="AB432" s="112">
        <f t="shared" si="166"/>
        <v>1333.58</v>
      </c>
      <c r="AC432" s="111">
        <f t="shared" si="202"/>
        <v>316.11</v>
      </c>
      <c r="AD432" s="113">
        <f t="shared" si="205"/>
        <v>1017.4699999999999</v>
      </c>
      <c r="AE432" s="114">
        <f t="shared" si="190"/>
        <v>150716.89000000004</v>
      </c>
      <c r="AF432" s="86">
        <f t="shared" si="203"/>
        <v>44216</v>
      </c>
      <c r="AG432" s="86">
        <f t="shared" si="160"/>
        <v>43850</v>
      </c>
      <c r="AH432" s="211">
        <f t="shared" si="167"/>
        <v>366</v>
      </c>
      <c r="AI432" s="213">
        <f t="shared" si="168"/>
        <v>31</v>
      </c>
      <c r="AJ432" s="218">
        <f t="shared" si="204"/>
        <v>1527</v>
      </c>
      <c r="AK432" s="103">
        <f t="shared" si="191"/>
        <v>218.14285714285714</v>
      </c>
      <c r="AL432" s="82">
        <f t="shared" si="192"/>
        <v>218</v>
      </c>
      <c r="AM432" s="105">
        <f t="shared" si="193"/>
        <v>1</v>
      </c>
      <c r="AN432" s="87">
        <f t="shared" si="194"/>
        <v>50</v>
      </c>
      <c r="AO432" s="240">
        <f t="shared" si="195"/>
        <v>5</v>
      </c>
      <c r="AP432" s="87">
        <f t="shared" si="196"/>
        <v>4</v>
      </c>
      <c r="AQ432" s="85">
        <f t="shared" si="197"/>
        <v>66</v>
      </c>
      <c r="AR432" s="232">
        <f t="shared" si="169"/>
        <v>2</v>
      </c>
      <c r="AS432" s="112">
        <f t="shared" si="198"/>
        <v>1.6647182213415608</v>
      </c>
      <c r="AT432" s="125">
        <f t="shared" si="170"/>
        <v>4170.711651461982</v>
      </c>
      <c r="AU432" s="256">
        <f t="shared" si="171"/>
        <v>1285.6547903381634</v>
      </c>
      <c r="AV432" s="109">
        <f t="shared" si="172"/>
        <v>157113.81653911865</v>
      </c>
      <c r="AW432" s="199">
        <f t="shared" si="199"/>
        <v>1.8557640704082961</v>
      </c>
      <c r="AX432" s="95">
        <f t="shared" si="173"/>
        <v>5286.5669420217555</v>
      </c>
      <c r="AY432" s="194">
        <f t="shared" si="200"/>
        <v>44216</v>
      </c>
      <c r="BA432" s="194">
        <f t="shared" si="201"/>
        <v>44216</v>
      </c>
      <c r="BL432" s="151"/>
      <c r="BM432" s="151"/>
      <c r="BN432" s="151"/>
      <c r="BO432" s="151"/>
      <c r="BP432" s="151"/>
      <c r="BQ432" s="151"/>
      <c r="BR432" s="151"/>
      <c r="BS432" s="96"/>
    </row>
    <row r="433" spans="1:71" ht="15.6" hidden="1" customHeight="1" x14ac:dyDescent="0.3">
      <c r="A433" s="21">
        <v>52</v>
      </c>
      <c r="B433" s="86">
        <f t="shared" si="157"/>
        <v>43881</v>
      </c>
      <c r="C433" s="82">
        <f t="shared" si="158"/>
        <v>366</v>
      </c>
      <c r="D433" s="82">
        <f t="shared" si="161"/>
        <v>31</v>
      </c>
      <c r="E433" s="85">
        <f t="shared" si="159"/>
        <v>1558</v>
      </c>
      <c r="F433" s="103">
        <f t="shared" si="174"/>
        <v>222.57142857142858</v>
      </c>
      <c r="G433" s="82">
        <f t="shared" si="175"/>
        <v>222</v>
      </c>
      <c r="H433" s="85">
        <f t="shared" si="176"/>
        <v>4</v>
      </c>
      <c r="I433" s="87">
        <f t="shared" si="177"/>
        <v>51</v>
      </c>
      <c r="J433" s="104">
        <f t="shared" si="178"/>
        <v>0</v>
      </c>
      <c r="K433" s="87">
        <f t="shared" si="179"/>
        <v>4</v>
      </c>
      <c r="L433" s="85">
        <f t="shared" si="162"/>
        <v>97</v>
      </c>
      <c r="M433" s="82">
        <f t="shared" si="180"/>
        <v>4.4285714285714288</v>
      </c>
      <c r="N433" s="82">
        <f t="shared" si="163"/>
        <v>4</v>
      </c>
      <c r="O433" s="85">
        <f t="shared" si="181"/>
        <v>3</v>
      </c>
      <c r="P433" s="87">
        <f t="shared" si="182"/>
        <v>1</v>
      </c>
      <c r="Q433" s="85">
        <f t="shared" si="183"/>
        <v>0</v>
      </c>
      <c r="R433" s="87">
        <f t="shared" si="184"/>
        <v>0</v>
      </c>
      <c r="S433" s="85">
        <f t="shared" si="185"/>
        <v>31</v>
      </c>
      <c r="T433" s="87">
        <v>52</v>
      </c>
      <c r="U433" s="82"/>
      <c r="V433" s="108">
        <f t="shared" si="186"/>
        <v>44247</v>
      </c>
      <c r="W433" s="109">
        <f t="shared" si="164"/>
        <v>0</v>
      </c>
      <c r="X433" s="95">
        <f t="shared" si="187"/>
        <v>2</v>
      </c>
      <c r="Y433" s="110">
        <f t="shared" si="165"/>
        <v>52</v>
      </c>
      <c r="Z433" s="111">
        <f t="shared" si="188"/>
        <v>1383.58</v>
      </c>
      <c r="AA433" s="112">
        <f t="shared" si="189"/>
        <v>50</v>
      </c>
      <c r="AB433" s="112">
        <f t="shared" si="166"/>
        <v>1333.58</v>
      </c>
      <c r="AC433" s="111">
        <f t="shared" si="202"/>
        <v>313.99</v>
      </c>
      <c r="AD433" s="113">
        <f t="shared" si="205"/>
        <v>1019.5899999999999</v>
      </c>
      <c r="AE433" s="114">
        <f t="shared" si="190"/>
        <v>149697.30000000005</v>
      </c>
      <c r="AF433" s="86">
        <f t="shared" si="203"/>
        <v>44247</v>
      </c>
      <c r="AG433" s="86">
        <f t="shared" si="160"/>
        <v>43881</v>
      </c>
      <c r="AH433" s="211">
        <f t="shared" si="167"/>
        <v>366</v>
      </c>
      <c r="AI433" s="213">
        <f t="shared" si="168"/>
        <v>31</v>
      </c>
      <c r="AJ433" s="218">
        <f t="shared" si="204"/>
        <v>1558</v>
      </c>
      <c r="AK433" s="103">
        <f t="shared" si="191"/>
        <v>222.57142857142858</v>
      </c>
      <c r="AL433" s="82">
        <f t="shared" si="192"/>
        <v>222</v>
      </c>
      <c r="AM433" s="105">
        <f t="shared" si="193"/>
        <v>4</v>
      </c>
      <c r="AN433" s="87">
        <f t="shared" si="194"/>
        <v>51</v>
      </c>
      <c r="AO433" s="240">
        <f t="shared" si="195"/>
        <v>5</v>
      </c>
      <c r="AP433" s="87">
        <f t="shared" si="196"/>
        <v>4</v>
      </c>
      <c r="AQ433" s="85">
        <f t="shared" si="197"/>
        <v>97</v>
      </c>
      <c r="AR433" s="232">
        <f t="shared" si="169"/>
        <v>2</v>
      </c>
      <c r="AS433" s="112">
        <f t="shared" si="198"/>
        <v>1.6587395453174358</v>
      </c>
      <c r="AT433" s="125">
        <f t="shared" si="170"/>
        <v>4169.0469332406401</v>
      </c>
      <c r="AU433" s="256">
        <f t="shared" si="171"/>
        <v>1283.70264205489</v>
      </c>
      <c r="AV433" s="109">
        <f t="shared" si="172"/>
        <v>155828.16174878049</v>
      </c>
      <c r="AW433" s="199">
        <f t="shared" si="199"/>
        <v>1.8529462637377705</v>
      </c>
      <c r="AX433" s="95">
        <f t="shared" si="173"/>
        <v>5284.7111779513471</v>
      </c>
      <c r="AY433" s="194">
        <f t="shared" si="200"/>
        <v>44247</v>
      </c>
      <c r="BA433" s="194">
        <f t="shared" si="201"/>
        <v>44247</v>
      </c>
      <c r="BL433" s="151"/>
      <c r="BM433" s="151"/>
      <c r="BN433" s="151"/>
      <c r="BO433" s="151"/>
      <c r="BP433" s="151"/>
      <c r="BQ433" s="151"/>
      <c r="BR433" s="151"/>
      <c r="BS433" s="96"/>
    </row>
    <row r="434" spans="1:71" ht="15.6" hidden="1" customHeight="1" x14ac:dyDescent="0.3">
      <c r="A434" s="21">
        <v>53</v>
      </c>
      <c r="B434" s="86">
        <f t="shared" si="157"/>
        <v>43910</v>
      </c>
      <c r="C434" s="82">
        <f t="shared" si="158"/>
        <v>365</v>
      </c>
      <c r="D434" s="82">
        <f t="shared" si="161"/>
        <v>28</v>
      </c>
      <c r="E434" s="85">
        <f t="shared" si="159"/>
        <v>1586</v>
      </c>
      <c r="F434" s="103">
        <f t="shared" si="174"/>
        <v>226.57142857142858</v>
      </c>
      <c r="G434" s="82">
        <f t="shared" si="175"/>
        <v>226</v>
      </c>
      <c r="H434" s="85">
        <f t="shared" si="176"/>
        <v>4</v>
      </c>
      <c r="I434" s="87">
        <f t="shared" si="177"/>
        <v>52</v>
      </c>
      <c r="J434" s="104">
        <f t="shared" si="178"/>
        <v>0</v>
      </c>
      <c r="K434" s="87">
        <f t="shared" si="179"/>
        <v>4</v>
      </c>
      <c r="L434" s="85">
        <f t="shared" si="162"/>
        <v>125</v>
      </c>
      <c r="M434" s="82">
        <f t="shared" si="180"/>
        <v>4</v>
      </c>
      <c r="N434" s="82">
        <f t="shared" si="163"/>
        <v>4</v>
      </c>
      <c r="O434" s="85">
        <f t="shared" si="181"/>
        <v>0</v>
      </c>
      <c r="P434" s="87">
        <f t="shared" si="182"/>
        <v>1</v>
      </c>
      <c r="Q434" s="85">
        <f t="shared" si="183"/>
        <v>0</v>
      </c>
      <c r="R434" s="87">
        <f t="shared" si="184"/>
        <v>0</v>
      </c>
      <c r="S434" s="85">
        <f t="shared" si="185"/>
        <v>28</v>
      </c>
      <c r="T434" s="87">
        <v>53</v>
      </c>
      <c r="U434" s="82"/>
      <c r="V434" s="108">
        <f t="shared" si="186"/>
        <v>44275</v>
      </c>
      <c r="W434" s="109">
        <f t="shared" si="164"/>
        <v>0</v>
      </c>
      <c r="X434" s="95">
        <f t="shared" si="187"/>
        <v>2</v>
      </c>
      <c r="Y434" s="110">
        <f t="shared" si="165"/>
        <v>53</v>
      </c>
      <c r="Z434" s="111">
        <f t="shared" si="188"/>
        <v>1383.58</v>
      </c>
      <c r="AA434" s="112">
        <f t="shared" si="189"/>
        <v>50</v>
      </c>
      <c r="AB434" s="112">
        <f t="shared" si="166"/>
        <v>1333.58</v>
      </c>
      <c r="AC434" s="111">
        <f t="shared" si="202"/>
        <v>311.87</v>
      </c>
      <c r="AD434" s="113">
        <f t="shared" si="205"/>
        <v>1021.7099999999999</v>
      </c>
      <c r="AE434" s="114">
        <f t="shared" si="190"/>
        <v>148675.59000000005</v>
      </c>
      <c r="AF434" s="86">
        <f t="shared" si="203"/>
        <v>44275</v>
      </c>
      <c r="AG434" s="86">
        <f t="shared" si="160"/>
        <v>43910</v>
      </c>
      <c r="AH434" s="211">
        <f t="shared" si="167"/>
        <v>365</v>
      </c>
      <c r="AI434" s="213">
        <f t="shared" si="168"/>
        <v>28</v>
      </c>
      <c r="AJ434" s="218">
        <f t="shared" si="204"/>
        <v>1586</v>
      </c>
      <c r="AK434" s="103">
        <f t="shared" si="191"/>
        <v>226.57142857142858</v>
      </c>
      <c r="AL434" s="82">
        <f t="shared" si="192"/>
        <v>226</v>
      </c>
      <c r="AM434" s="105">
        <f t="shared" si="193"/>
        <v>4</v>
      </c>
      <c r="AN434" s="87">
        <f t="shared" si="194"/>
        <v>52</v>
      </c>
      <c r="AO434" s="240">
        <f t="shared" si="195"/>
        <v>5</v>
      </c>
      <c r="AP434" s="87">
        <f t="shared" si="196"/>
        <v>4</v>
      </c>
      <c r="AQ434" s="85">
        <f t="shared" si="197"/>
        <v>126</v>
      </c>
      <c r="AR434" s="232">
        <f t="shared" si="169"/>
        <v>2</v>
      </c>
      <c r="AS434" s="112">
        <f t="shared" si="198"/>
        <v>1.6527823411355382</v>
      </c>
      <c r="AT434" s="125">
        <f t="shared" si="170"/>
        <v>4167.388193695323</v>
      </c>
      <c r="AU434" s="256">
        <f t="shared" si="171"/>
        <v>1281.9419592286163</v>
      </c>
      <c r="AV434" s="109">
        <f t="shared" si="172"/>
        <v>154544.45910672561</v>
      </c>
      <c r="AW434" s="199">
        <f t="shared" si="199"/>
        <v>1.8504048257460648</v>
      </c>
      <c r="AX434" s="95">
        <f t="shared" si="173"/>
        <v>5282.8582316876091</v>
      </c>
      <c r="AY434" s="194">
        <f t="shared" si="200"/>
        <v>44275</v>
      </c>
      <c r="BA434" s="194">
        <f t="shared" si="201"/>
        <v>44275</v>
      </c>
      <c r="BL434" s="151"/>
      <c r="BM434" s="151"/>
      <c r="BN434" s="151"/>
      <c r="BO434" s="151"/>
      <c r="BP434" s="151"/>
      <c r="BQ434" s="151"/>
      <c r="BR434" s="151"/>
      <c r="BS434" s="96"/>
    </row>
    <row r="435" spans="1:71" ht="15.6" hidden="1" customHeight="1" x14ac:dyDescent="0.3">
      <c r="A435" s="21">
        <v>54</v>
      </c>
      <c r="B435" s="86">
        <f t="shared" si="157"/>
        <v>43941</v>
      </c>
      <c r="C435" s="82">
        <f t="shared" si="158"/>
        <v>365</v>
      </c>
      <c r="D435" s="82">
        <f t="shared" si="161"/>
        <v>31</v>
      </c>
      <c r="E435" s="85">
        <f t="shared" si="159"/>
        <v>1617</v>
      </c>
      <c r="F435" s="103">
        <f t="shared" si="174"/>
        <v>231</v>
      </c>
      <c r="G435" s="82">
        <f t="shared" si="175"/>
        <v>231</v>
      </c>
      <c r="H435" s="85">
        <f t="shared" si="176"/>
        <v>0</v>
      </c>
      <c r="I435" s="87">
        <f t="shared" si="177"/>
        <v>53</v>
      </c>
      <c r="J435" s="104">
        <f t="shared" si="178"/>
        <v>0</v>
      </c>
      <c r="K435" s="87">
        <f t="shared" si="179"/>
        <v>4</v>
      </c>
      <c r="L435" s="85">
        <f t="shared" si="162"/>
        <v>156</v>
      </c>
      <c r="M435" s="82">
        <f t="shared" si="180"/>
        <v>4.4285714285714288</v>
      </c>
      <c r="N435" s="82">
        <f t="shared" si="163"/>
        <v>4</v>
      </c>
      <c r="O435" s="85">
        <f t="shared" si="181"/>
        <v>3</v>
      </c>
      <c r="P435" s="87">
        <f t="shared" si="182"/>
        <v>1</v>
      </c>
      <c r="Q435" s="85">
        <f t="shared" si="183"/>
        <v>0</v>
      </c>
      <c r="R435" s="87">
        <f t="shared" si="184"/>
        <v>0</v>
      </c>
      <c r="S435" s="85">
        <f t="shared" si="185"/>
        <v>31</v>
      </c>
      <c r="T435" s="87">
        <v>54</v>
      </c>
      <c r="U435" s="82"/>
      <c r="V435" s="108">
        <f t="shared" si="186"/>
        <v>44306</v>
      </c>
      <c r="W435" s="109">
        <f t="shared" si="164"/>
        <v>0</v>
      </c>
      <c r="X435" s="95">
        <f t="shared" si="187"/>
        <v>2</v>
      </c>
      <c r="Y435" s="110">
        <f t="shared" si="165"/>
        <v>54</v>
      </c>
      <c r="Z435" s="111">
        <f t="shared" si="188"/>
        <v>1383.58</v>
      </c>
      <c r="AA435" s="112">
        <f t="shared" si="189"/>
        <v>50</v>
      </c>
      <c r="AB435" s="112">
        <f t="shared" si="166"/>
        <v>1333.58</v>
      </c>
      <c r="AC435" s="111">
        <f t="shared" si="202"/>
        <v>309.74</v>
      </c>
      <c r="AD435" s="113">
        <f t="shared" si="205"/>
        <v>1023.8399999999999</v>
      </c>
      <c r="AE435" s="114">
        <f t="shared" si="190"/>
        <v>147651.75000000006</v>
      </c>
      <c r="AF435" s="86">
        <f t="shared" si="203"/>
        <v>44306</v>
      </c>
      <c r="AG435" s="86">
        <f t="shared" si="160"/>
        <v>43941</v>
      </c>
      <c r="AH435" s="211">
        <f t="shared" si="167"/>
        <v>365</v>
      </c>
      <c r="AI435" s="213">
        <f t="shared" si="168"/>
        <v>31</v>
      </c>
      <c r="AJ435" s="218">
        <f t="shared" si="204"/>
        <v>1617</v>
      </c>
      <c r="AK435" s="103">
        <f t="shared" si="191"/>
        <v>231</v>
      </c>
      <c r="AL435" s="82">
        <f t="shared" si="192"/>
        <v>231</v>
      </c>
      <c r="AM435" s="105">
        <f t="shared" si="193"/>
        <v>0</v>
      </c>
      <c r="AN435" s="87">
        <f t="shared" si="194"/>
        <v>53</v>
      </c>
      <c r="AO435" s="240">
        <f t="shared" si="195"/>
        <v>5</v>
      </c>
      <c r="AP435" s="87">
        <f t="shared" si="196"/>
        <v>4</v>
      </c>
      <c r="AQ435" s="85">
        <f t="shared" si="197"/>
        <v>157</v>
      </c>
      <c r="AR435" s="232">
        <f t="shared" si="169"/>
        <v>2</v>
      </c>
      <c r="AS435" s="112">
        <f t="shared" si="198"/>
        <v>1.6468465316818033</v>
      </c>
      <c r="AT435" s="125">
        <f t="shared" si="170"/>
        <v>4165.7354113541878</v>
      </c>
      <c r="AU435" s="256">
        <f t="shared" si="171"/>
        <v>1279.9954485371218</v>
      </c>
      <c r="AV435" s="109">
        <f t="shared" si="172"/>
        <v>153262.51714749698</v>
      </c>
      <c r="AW435" s="199">
        <f t="shared" si="199"/>
        <v>1.8475951565945263</v>
      </c>
      <c r="AX435" s="95">
        <f t="shared" si="173"/>
        <v>5281.0078268618627</v>
      </c>
      <c r="AY435" s="194">
        <f t="shared" si="200"/>
        <v>44306</v>
      </c>
      <c r="BA435" s="194">
        <f t="shared" si="201"/>
        <v>44306</v>
      </c>
      <c r="BL435" s="151"/>
      <c r="BM435" s="151"/>
      <c r="BN435" s="151"/>
      <c r="BO435" s="151"/>
      <c r="BP435" s="151"/>
      <c r="BQ435" s="151"/>
      <c r="BR435" s="151"/>
      <c r="BS435" s="96"/>
    </row>
    <row r="436" spans="1:71" ht="15.6" hidden="1" customHeight="1" x14ac:dyDescent="0.3">
      <c r="A436" s="21">
        <v>55</v>
      </c>
      <c r="B436" s="86">
        <f t="shared" si="157"/>
        <v>43971</v>
      </c>
      <c r="C436" s="82">
        <f t="shared" si="158"/>
        <v>365</v>
      </c>
      <c r="D436" s="82">
        <f t="shared" si="161"/>
        <v>30</v>
      </c>
      <c r="E436" s="85">
        <f t="shared" si="159"/>
        <v>1647</v>
      </c>
      <c r="F436" s="103">
        <f t="shared" si="174"/>
        <v>235.28571428571428</v>
      </c>
      <c r="G436" s="82">
        <f t="shared" si="175"/>
        <v>235</v>
      </c>
      <c r="H436" s="85">
        <f t="shared" si="176"/>
        <v>2</v>
      </c>
      <c r="I436" s="87">
        <f t="shared" si="177"/>
        <v>54</v>
      </c>
      <c r="J436" s="104">
        <f t="shared" si="178"/>
        <v>0</v>
      </c>
      <c r="K436" s="87">
        <f t="shared" si="179"/>
        <v>4</v>
      </c>
      <c r="L436" s="85">
        <f t="shared" si="162"/>
        <v>186</v>
      </c>
      <c r="M436" s="82">
        <f t="shared" si="180"/>
        <v>4.2857142857142856</v>
      </c>
      <c r="N436" s="82">
        <f t="shared" si="163"/>
        <v>4</v>
      </c>
      <c r="O436" s="85">
        <f t="shared" si="181"/>
        <v>2</v>
      </c>
      <c r="P436" s="87">
        <f t="shared" si="182"/>
        <v>1</v>
      </c>
      <c r="Q436" s="85">
        <f t="shared" si="183"/>
        <v>0</v>
      </c>
      <c r="R436" s="87">
        <f t="shared" si="184"/>
        <v>0</v>
      </c>
      <c r="S436" s="85">
        <f t="shared" si="185"/>
        <v>30</v>
      </c>
      <c r="T436" s="87">
        <v>55</v>
      </c>
      <c r="U436" s="82"/>
      <c r="V436" s="108">
        <f t="shared" si="186"/>
        <v>44336</v>
      </c>
      <c r="W436" s="109">
        <f t="shared" si="164"/>
        <v>0</v>
      </c>
      <c r="X436" s="95">
        <f t="shared" si="187"/>
        <v>2</v>
      </c>
      <c r="Y436" s="110">
        <f t="shared" si="165"/>
        <v>55</v>
      </c>
      <c r="Z436" s="111">
        <f t="shared" si="188"/>
        <v>1383.58</v>
      </c>
      <c r="AA436" s="112">
        <f t="shared" si="189"/>
        <v>50</v>
      </c>
      <c r="AB436" s="112">
        <f t="shared" si="166"/>
        <v>1333.58</v>
      </c>
      <c r="AC436" s="111">
        <f t="shared" si="202"/>
        <v>307.61</v>
      </c>
      <c r="AD436" s="113">
        <f t="shared" si="205"/>
        <v>1025.9699999999998</v>
      </c>
      <c r="AE436" s="114">
        <f t="shared" si="190"/>
        <v>146625.78000000006</v>
      </c>
      <c r="AF436" s="86">
        <f t="shared" si="203"/>
        <v>44336</v>
      </c>
      <c r="AG436" s="86">
        <f t="shared" si="160"/>
        <v>43971</v>
      </c>
      <c r="AH436" s="211">
        <f t="shared" si="167"/>
        <v>365</v>
      </c>
      <c r="AI436" s="213">
        <f t="shared" si="168"/>
        <v>30</v>
      </c>
      <c r="AJ436" s="218">
        <f t="shared" si="204"/>
        <v>1647</v>
      </c>
      <c r="AK436" s="103">
        <f t="shared" si="191"/>
        <v>235.28571428571428</v>
      </c>
      <c r="AL436" s="82">
        <f t="shared" si="192"/>
        <v>235</v>
      </c>
      <c r="AM436" s="105">
        <f t="shared" si="193"/>
        <v>2</v>
      </c>
      <c r="AN436" s="87">
        <f t="shared" si="194"/>
        <v>54</v>
      </c>
      <c r="AO436" s="240">
        <f t="shared" si="195"/>
        <v>5</v>
      </c>
      <c r="AP436" s="87">
        <f t="shared" si="196"/>
        <v>4</v>
      </c>
      <c r="AQ436" s="85">
        <f t="shared" si="197"/>
        <v>187</v>
      </c>
      <c r="AR436" s="232">
        <f t="shared" si="169"/>
        <v>2</v>
      </c>
      <c r="AS436" s="112">
        <f t="shared" si="198"/>
        <v>1.6409320401191143</v>
      </c>
      <c r="AT436" s="125">
        <f t="shared" si="170"/>
        <v>4164.0885648225058</v>
      </c>
      <c r="AU436" s="256">
        <f t="shared" si="171"/>
        <v>1278.1145426811197</v>
      </c>
      <c r="AV436" s="109">
        <f t="shared" si="172"/>
        <v>151982.52169895987</v>
      </c>
      <c r="AW436" s="199">
        <f t="shared" si="199"/>
        <v>1.8448801840112008</v>
      </c>
      <c r="AX436" s="95">
        <f t="shared" si="173"/>
        <v>5279.1602317052684</v>
      </c>
      <c r="AY436" s="194">
        <f t="shared" si="200"/>
        <v>44336</v>
      </c>
      <c r="BA436" s="194">
        <f t="shared" si="201"/>
        <v>44336</v>
      </c>
      <c r="BL436" s="151"/>
      <c r="BM436" s="151"/>
      <c r="BN436" s="151"/>
      <c r="BO436" s="151"/>
      <c r="BP436" s="151"/>
      <c r="BQ436" s="151"/>
      <c r="BR436" s="151"/>
      <c r="BS436" s="96"/>
    </row>
    <row r="437" spans="1:71" ht="15.6" hidden="1" customHeight="1" x14ac:dyDescent="0.3">
      <c r="A437" s="21">
        <v>56</v>
      </c>
      <c r="B437" s="86">
        <f t="shared" si="157"/>
        <v>44002</v>
      </c>
      <c r="C437" s="82">
        <f t="shared" si="158"/>
        <v>365</v>
      </c>
      <c r="D437" s="82">
        <f t="shared" si="161"/>
        <v>31</v>
      </c>
      <c r="E437" s="85">
        <f t="shared" si="159"/>
        <v>1678</v>
      </c>
      <c r="F437" s="103">
        <f t="shared" si="174"/>
        <v>239.71428571428572</v>
      </c>
      <c r="G437" s="82">
        <f t="shared" si="175"/>
        <v>239</v>
      </c>
      <c r="H437" s="85">
        <f t="shared" si="176"/>
        <v>5</v>
      </c>
      <c r="I437" s="87">
        <f t="shared" si="177"/>
        <v>55</v>
      </c>
      <c r="J437" s="104">
        <f t="shared" si="178"/>
        <v>0</v>
      </c>
      <c r="K437" s="87">
        <f t="shared" si="179"/>
        <v>4</v>
      </c>
      <c r="L437" s="85">
        <f t="shared" si="162"/>
        <v>217</v>
      </c>
      <c r="M437" s="82">
        <f t="shared" si="180"/>
        <v>4.4285714285714288</v>
      </c>
      <c r="N437" s="82">
        <f t="shared" si="163"/>
        <v>4</v>
      </c>
      <c r="O437" s="85">
        <f t="shared" si="181"/>
        <v>3</v>
      </c>
      <c r="P437" s="87">
        <f t="shared" si="182"/>
        <v>1</v>
      </c>
      <c r="Q437" s="85">
        <f t="shared" si="183"/>
        <v>0</v>
      </c>
      <c r="R437" s="87">
        <f t="shared" si="184"/>
        <v>0</v>
      </c>
      <c r="S437" s="85">
        <f t="shared" si="185"/>
        <v>31</v>
      </c>
      <c r="T437" s="87">
        <v>56</v>
      </c>
      <c r="U437" s="82"/>
      <c r="V437" s="108">
        <f t="shared" si="186"/>
        <v>44367</v>
      </c>
      <c r="W437" s="109">
        <f t="shared" si="164"/>
        <v>0</v>
      </c>
      <c r="X437" s="95">
        <f t="shared" si="187"/>
        <v>2</v>
      </c>
      <c r="Y437" s="110">
        <f t="shared" si="165"/>
        <v>56</v>
      </c>
      <c r="Z437" s="111">
        <f t="shared" si="188"/>
        <v>1383.58</v>
      </c>
      <c r="AA437" s="112">
        <f t="shared" si="189"/>
        <v>50</v>
      </c>
      <c r="AB437" s="112">
        <f t="shared" si="166"/>
        <v>1333.58</v>
      </c>
      <c r="AC437" s="111">
        <f t="shared" si="202"/>
        <v>305.47000000000003</v>
      </c>
      <c r="AD437" s="113">
        <f t="shared" si="205"/>
        <v>1028.1099999999999</v>
      </c>
      <c r="AE437" s="114">
        <f t="shared" si="190"/>
        <v>145597.67000000007</v>
      </c>
      <c r="AF437" s="86">
        <f t="shared" si="203"/>
        <v>44367</v>
      </c>
      <c r="AG437" s="86">
        <f t="shared" si="160"/>
        <v>44002</v>
      </c>
      <c r="AH437" s="211">
        <f t="shared" si="167"/>
        <v>365</v>
      </c>
      <c r="AI437" s="213">
        <f t="shared" si="168"/>
        <v>31</v>
      </c>
      <c r="AJ437" s="218">
        <f t="shared" si="204"/>
        <v>1678</v>
      </c>
      <c r="AK437" s="103">
        <f t="shared" si="191"/>
        <v>239.71428571428572</v>
      </c>
      <c r="AL437" s="82">
        <f t="shared" si="192"/>
        <v>239</v>
      </c>
      <c r="AM437" s="105">
        <f t="shared" si="193"/>
        <v>5</v>
      </c>
      <c r="AN437" s="87">
        <f t="shared" si="194"/>
        <v>55</v>
      </c>
      <c r="AO437" s="240">
        <f t="shared" si="195"/>
        <v>5</v>
      </c>
      <c r="AP437" s="87">
        <f t="shared" si="196"/>
        <v>4</v>
      </c>
      <c r="AQ437" s="85">
        <f t="shared" si="197"/>
        <v>218</v>
      </c>
      <c r="AR437" s="232">
        <f t="shared" si="169"/>
        <v>2</v>
      </c>
      <c r="AS437" s="112">
        <f t="shared" si="198"/>
        <v>1.6350387898863077</v>
      </c>
      <c r="AT437" s="125">
        <f t="shared" si="170"/>
        <v>4162.4476327823868</v>
      </c>
      <c r="AU437" s="256">
        <f t="shared" si="171"/>
        <v>1276.1738435688289</v>
      </c>
      <c r="AV437" s="109">
        <f t="shared" si="172"/>
        <v>150704.40715627876</v>
      </c>
      <c r="AW437" s="199">
        <f t="shared" si="199"/>
        <v>1.8420789035188572</v>
      </c>
      <c r="AX437" s="95">
        <f t="shared" si="173"/>
        <v>5277.3153515212571</v>
      </c>
      <c r="AY437" s="194">
        <f t="shared" si="200"/>
        <v>44367</v>
      </c>
      <c r="BA437" s="194">
        <f t="shared" si="201"/>
        <v>44367</v>
      </c>
      <c r="BL437" s="151"/>
      <c r="BM437" s="151"/>
      <c r="BN437" s="151"/>
      <c r="BO437" s="151"/>
      <c r="BP437" s="151"/>
      <c r="BQ437" s="151"/>
      <c r="BR437" s="151"/>
      <c r="BS437" s="96"/>
    </row>
    <row r="438" spans="1:71" ht="15.6" hidden="1" customHeight="1" x14ac:dyDescent="0.3">
      <c r="A438" s="21">
        <v>57</v>
      </c>
      <c r="B438" s="86">
        <f t="shared" si="157"/>
        <v>44032</v>
      </c>
      <c r="C438" s="82">
        <f t="shared" si="158"/>
        <v>365</v>
      </c>
      <c r="D438" s="82">
        <f t="shared" si="161"/>
        <v>30</v>
      </c>
      <c r="E438" s="85">
        <f t="shared" si="159"/>
        <v>1708</v>
      </c>
      <c r="F438" s="103">
        <f t="shared" si="174"/>
        <v>244</v>
      </c>
      <c r="G438" s="82">
        <f t="shared" si="175"/>
        <v>244</v>
      </c>
      <c r="H438" s="85">
        <f t="shared" si="176"/>
        <v>0</v>
      </c>
      <c r="I438" s="87">
        <f t="shared" si="177"/>
        <v>56</v>
      </c>
      <c r="J438" s="104">
        <f t="shared" si="178"/>
        <v>0</v>
      </c>
      <c r="K438" s="87">
        <f t="shared" si="179"/>
        <v>4</v>
      </c>
      <c r="L438" s="85">
        <f t="shared" si="162"/>
        <v>247</v>
      </c>
      <c r="M438" s="82">
        <f t="shared" si="180"/>
        <v>4.2857142857142856</v>
      </c>
      <c r="N438" s="82">
        <f t="shared" si="163"/>
        <v>4</v>
      </c>
      <c r="O438" s="85">
        <f t="shared" si="181"/>
        <v>2</v>
      </c>
      <c r="P438" s="87">
        <f t="shared" si="182"/>
        <v>1</v>
      </c>
      <c r="Q438" s="85">
        <f t="shared" si="183"/>
        <v>0</v>
      </c>
      <c r="R438" s="87">
        <f t="shared" si="184"/>
        <v>0</v>
      </c>
      <c r="S438" s="85">
        <f t="shared" si="185"/>
        <v>30</v>
      </c>
      <c r="T438" s="87">
        <v>57</v>
      </c>
      <c r="U438" s="82"/>
      <c r="V438" s="108">
        <f t="shared" si="186"/>
        <v>44397</v>
      </c>
      <c r="W438" s="109">
        <f t="shared" si="164"/>
        <v>0</v>
      </c>
      <c r="X438" s="95">
        <f t="shared" si="187"/>
        <v>2</v>
      </c>
      <c r="Y438" s="110">
        <f t="shared" si="165"/>
        <v>57</v>
      </c>
      <c r="Z438" s="111">
        <f t="shared" si="188"/>
        <v>1383.58</v>
      </c>
      <c r="AA438" s="112">
        <f t="shared" si="189"/>
        <v>50</v>
      </c>
      <c r="AB438" s="112">
        <f t="shared" si="166"/>
        <v>1333.58</v>
      </c>
      <c r="AC438" s="111">
        <f t="shared" si="202"/>
        <v>303.33</v>
      </c>
      <c r="AD438" s="113">
        <f t="shared" si="205"/>
        <v>1030.25</v>
      </c>
      <c r="AE438" s="114">
        <f t="shared" si="190"/>
        <v>144567.42000000007</v>
      </c>
      <c r="AF438" s="86">
        <f t="shared" si="203"/>
        <v>44397</v>
      </c>
      <c r="AG438" s="86">
        <f t="shared" si="160"/>
        <v>44032</v>
      </c>
      <c r="AH438" s="211">
        <f t="shared" si="167"/>
        <v>365</v>
      </c>
      <c r="AI438" s="213">
        <f t="shared" si="168"/>
        <v>30</v>
      </c>
      <c r="AJ438" s="218">
        <f t="shared" si="204"/>
        <v>1708</v>
      </c>
      <c r="AK438" s="103">
        <f t="shared" si="191"/>
        <v>244</v>
      </c>
      <c r="AL438" s="82">
        <f t="shared" si="192"/>
        <v>244</v>
      </c>
      <c r="AM438" s="105">
        <f t="shared" si="193"/>
        <v>0</v>
      </c>
      <c r="AN438" s="87">
        <f t="shared" si="194"/>
        <v>56</v>
      </c>
      <c r="AO438" s="240">
        <f t="shared" si="195"/>
        <v>5</v>
      </c>
      <c r="AP438" s="87">
        <f t="shared" si="196"/>
        <v>4</v>
      </c>
      <c r="AQ438" s="85">
        <f t="shared" si="197"/>
        <v>248</v>
      </c>
      <c r="AR438" s="232">
        <f t="shared" si="169"/>
        <v>2</v>
      </c>
      <c r="AS438" s="112">
        <f t="shared" si="198"/>
        <v>1.6291667046971821</v>
      </c>
      <c r="AT438" s="125">
        <f t="shared" si="170"/>
        <v>4160.8125939925003</v>
      </c>
      <c r="AU438" s="256">
        <f t="shared" si="171"/>
        <v>1274.2985534196421</v>
      </c>
      <c r="AV438" s="109">
        <f t="shared" si="172"/>
        <v>149428.23331270993</v>
      </c>
      <c r="AW438" s="199">
        <f t="shared" si="199"/>
        <v>1.8393720368649118</v>
      </c>
      <c r="AX438" s="95">
        <f t="shared" si="173"/>
        <v>5275.4732726177381</v>
      </c>
      <c r="AY438" s="194">
        <f t="shared" si="200"/>
        <v>44397</v>
      </c>
      <c r="BA438" s="194">
        <f t="shared" si="201"/>
        <v>44397</v>
      </c>
      <c r="BL438" s="151"/>
      <c r="BM438" s="151"/>
      <c r="BN438" s="151"/>
      <c r="BO438" s="151"/>
      <c r="BP438" s="151"/>
      <c r="BQ438" s="151"/>
      <c r="BR438" s="151"/>
      <c r="BS438" s="96"/>
    </row>
    <row r="439" spans="1:71" hidden="1" x14ac:dyDescent="0.3">
      <c r="A439" s="21">
        <v>58</v>
      </c>
      <c r="B439" s="86">
        <f t="shared" si="157"/>
        <v>44063</v>
      </c>
      <c r="C439" s="82">
        <f t="shared" si="158"/>
        <v>365</v>
      </c>
      <c r="D439" s="82">
        <f t="shared" si="161"/>
        <v>31</v>
      </c>
      <c r="E439" s="85">
        <f t="shared" si="159"/>
        <v>1739</v>
      </c>
      <c r="F439" s="103">
        <f t="shared" si="174"/>
        <v>248.42857142857142</v>
      </c>
      <c r="G439" s="82">
        <f t="shared" si="175"/>
        <v>248</v>
      </c>
      <c r="H439" s="85">
        <f t="shared" si="176"/>
        <v>3</v>
      </c>
      <c r="I439" s="87">
        <f t="shared" si="177"/>
        <v>57</v>
      </c>
      <c r="J439" s="104">
        <f t="shared" si="178"/>
        <v>0</v>
      </c>
      <c r="K439" s="87">
        <f t="shared" si="179"/>
        <v>4</v>
      </c>
      <c r="L439" s="85">
        <f t="shared" si="162"/>
        <v>278</v>
      </c>
      <c r="M439" s="82">
        <f t="shared" si="180"/>
        <v>4.4285714285714288</v>
      </c>
      <c r="N439" s="82">
        <f t="shared" si="163"/>
        <v>4</v>
      </c>
      <c r="O439" s="85">
        <f t="shared" si="181"/>
        <v>3</v>
      </c>
      <c r="P439" s="87">
        <f t="shared" si="182"/>
        <v>1</v>
      </c>
      <c r="Q439" s="85">
        <f t="shared" si="183"/>
        <v>0</v>
      </c>
      <c r="R439" s="87">
        <f t="shared" si="184"/>
        <v>0</v>
      </c>
      <c r="S439" s="85">
        <f t="shared" si="185"/>
        <v>31</v>
      </c>
      <c r="T439" s="87">
        <v>58</v>
      </c>
      <c r="U439" s="82"/>
      <c r="V439" s="108">
        <f t="shared" si="186"/>
        <v>44428</v>
      </c>
      <c r="W439" s="109">
        <f t="shared" si="164"/>
        <v>0</v>
      </c>
      <c r="X439" s="95">
        <f t="shared" si="187"/>
        <v>2</v>
      </c>
      <c r="Y439" s="110">
        <f t="shared" si="165"/>
        <v>58</v>
      </c>
      <c r="Z439" s="111">
        <f t="shared" si="188"/>
        <v>1383.58</v>
      </c>
      <c r="AA439" s="112">
        <f t="shared" si="189"/>
        <v>50</v>
      </c>
      <c r="AB439" s="112">
        <f t="shared" si="166"/>
        <v>1333.58</v>
      </c>
      <c r="AC439" s="111">
        <f t="shared" si="202"/>
        <v>301.18</v>
      </c>
      <c r="AD439" s="113">
        <f t="shared" si="205"/>
        <v>1032.3999999999999</v>
      </c>
      <c r="AE439" s="114">
        <f t="shared" si="190"/>
        <v>143535.02000000008</v>
      </c>
      <c r="AF439" s="86">
        <f t="shared" si="203"/>
        <v>44428</v>
      </c>
      <c r="AG439" s="86">
        <f t="shared" si="160"/>
        <v>44063</v>
      </c>
      <c r="AH439" s="211">
        <f t="shared" si="167"/>
        <v>365</v>
      </c>
      <c r="AI439" s="213">
        <f t="shared" si="168"/>
        <v>31</v>
      </c>
      <c r="AJ439" s="218">
        <f t="shared" si="204"/>
        <v>1739</v>
      </c>
      <c r="AK439" s="103">
        <f t="shared" si="191"/>
        <v>248.42857142857142</v>
      </c>
      <c r="AL439" s="82">
        <f t="shared" si="192"/>
        <v>248</v>
      </c>
      <c r="AM439" s="105">
        <f t="shared" si="193"/>
        <v>3</v>
      </c>
      <c r="AN439" s="87">
        <f t="shared" si="194"/>
        <v>57</v>
      </c>
      <c r="AO439" s="240">
        <f t="shared" si="195"/>
        <v>5</v>
      </c>
      <c r="AP439" s="87">
        <f t="shared" si="196"/>
        <v>4</v>
      </c>
      <c r="AQ439" s="85">
        <f t="shared" si="197"/>
        <v>279</v>
      </c>
      <c r="AR439" s="232">
        <f t="shared" si="169"/>
        <v>2</v>
      </c>
      <c r="AS439" s="112">
        <f t="shared" si="198"/>
        <v>1.6233157085395105</v>
      </c>
      <c r="AT439" s="125">
        <f t="shared" si="170"/>
        <v>4159.1834272878032</v>
      </c>
      <c r="AU439" s="256">
        <f t="shared" si="171"/>
        <v>1272.3636485352747</v>
      </c>
      <c r="AV439" s="109">
        <f t="shared" si="172"/>
        <v>148153.93475929028</v>
      </c>
      <c r="AW439" s="199">
        <f t="shared" si="199"/>
        <v>1.8365791199862509</v>
      </c>
      <c r="AX439" s="95">
        <f t="shared" si="173"/>
        <v>5273.6339005808732</v>
      </c>
      <c r="AY439" s="194">
        <f t="shared" si="200"/>
        <v>44428</v>
      </c>
      <c r="BA439" s="194">
        <f t="shared" si="201"/>
        <v>44428</v>
      </c>
      <c r="BL439" s="151"/>
      <c r="BM439" s="151"/>
      <c r="BN439" s="151"/>
      <c r="BO439" s="151"/>
      <c r="BP439" s="151"/>
      <c r="BQ439" s="151"/>
      <c r="BR439" s="151"/>
      <c r="BS439" s="96"/>
    </row>
    <row r="440" spans="1:71" hidden="1" x14ac:dyDescent="0.3">
      <c r="A440" s="21">
        <v>59</v>
      </c>
      <c r="B440" s="86">
        <f t="shared" si="157"/>
        <v>44094</v>
      </c>
      <c r="C440" s="82">
        <f t="shared" si="158"/>
        <v>365</v>
      </c>
      <c r="D440" s="82">
        <f t="shared" si="161"/>
        <v>31</v>
      </c>
      <c r="E440" s="85">
        <f t="shared" si="159"/>
        <v>1770</v>
      </c>
      <c r="F440" s="103">
        <f t="shared" si="174"/>
        <v>252.85714285714286</v>
      </c>
      <c r="G440" s="82">
        <f t="shared" si="175"/>
        <v>252</v>
      </c>
      <c r="H440" s="85">
        <f t="shared" si="176"/>
        <v>6</v>
      </c>
      <c r="I440" s="87">
        <f t="shared" si="177"/>
        <v>58</v>
      </c>
      <c r="J440" s="104">
        <f t="shared" si="178"/>
        <v>0</v>
      </c>
      <c r="K440" s="87">
        <f t="shared" si="179"/>
        <v>4</v>
      </c>
      <c r="L440" s="85">
        <f t="shared" si="162"/>
        <v>309</v>
      </c>
      <c r="M440" s="82">
        <f t="shared" si="180"/>
        <v>4.4285714285714288</v>
      </c>
      <c r="N440" s="82">
        <f t="shared" si="163"/>
        <v>4</v>
      </c>
      <c r="O440" s="85">
        <f t="shared" si="181"/>
        <v>3</v>
      </c>
      <c r="P440" s="87">
        <f t="shared" si="182"/>
        <v>1</v>
      </c>
      <c r="Q440" s="85">
        <f t="shared" si="183"/>
        <v>0</v>
      </c>
      <c r="R440" s="87">
        <f t="shared" si="184"/>
        <v>0</v>
      </c>
      <c r="S440" s="85">
        <f t="shared" si="185"/>
        <v>31</v>
      </c>
      <c r="T440" s="87">
        <v>59</v>
      </c>
      <c r="U440" s="82"/>
      <c r="V440" s="108">
        <f t="shared" si="186"/>
        <v>44459</v>
      </c>
      <c r="W440" s="109">
        <f t="shared" si="164"/>
        <v>0</v>
      </c>
      <c r="X440" s="95">
        <f t="shared" si="187"/>
        <v>2</v>
      </c>
      <c r="Y440" s="110">
        <f t="shared" si="165"/>
        <v>59</v>
      </c>
      <c r="Z440" s="111">
        <f t="shared" si="188"/>
        <v>1383.58</v>
      </c>
      <c r="AA440" s="112">
        <f t="shared" si="189"/>
        <v>50</v>
      </c>
      <c r="AB440" s="112">
        <f t="shared" si="166"/>
        <v>1333.58</v>
      </c>
      <c r="AC440" s="111">
        <f t="shared" si="202"/>
        <v>299.02999999999997</v>
      </c>
      <c r="AD440" s="113">
        <f t="shared" si="205"/>
        <v>1034.55</v>
      </c>
      <c r="AE440" s="114">
        <f t="shared" si="190"/>
        <v>142500.47000000009</v>
      </c>
      <c r="AF440" s="86">
        <f t="shared" si="203"/>
        <v>44459</v>
      </c>
      <c r="AG440" s="86">
        <f t="shared" si="160"/>
        <v>44094</v>
      </c>
      <c r="AH440" s="211">
        <f t="shared" si="167"/>
        <v>365</v>
      </c>
      <c r="AI440" s="213">
        <f t="shared" si="168"/>
        <v>31</v>
      </c>
      <c r="AJ440" s="218">
        <f t="shared" si="204"/>
        <v>1770</v>
      </c>
      <c r="AK440" s="103">
        <f t="shared" si="191"/>
        <v>252.85714285714286</v>
      </c>
      <c r="AL440" s="82">
        <f t="shared" si="192"/>
        <v>252</v>
      </c>
      <c r="AM440" s="105">
        <f t="shared" si="193"/>
        <v>6</v>
      </c>
      <c r="AN440" s="87">
        <f t="shared" si="194"/>
        <v>58</v>
      </c>
      <c r="AO440" s="240">
        <f t="shared" si="195"/>
        <v>5</v>
      </c>
      <c r="AP440" s="87">
        <f t="shared" si="196"/>
        <v>4</v>
      </c>
      <c r="AQ440" s="85">
        <f t="shared" si="197"/>
        <v>310</v>
      </c>
      <c r="AR440" s="232">
        <f t="shared" si="169"/>
        <v>2</v>
      </c>
      <c r="AS440" s="112">
        <f t="shared" si="198"/>
        <v>1.6174857256740565</v>
      </c>
      <c r="AT440" s="125">
        <f t="shared" si="170"/>
        <v>4157.5601115792633</v>
      </c>
      <c r="AU440" s="256">
        <f t="shared" si="171"/>
        <v>1270.4316816256082</v>
      </c>
      <c r="AV440" s="109">
        <f t="shared" si="172"/>
        <v>146881.571110755</v>
      </c>
      <c r="AW440" s="199">
        <f t="shared" si="199"/>
        <v>1.8337904438944099</v>
      </c>
      <c r="AX440" s="95">
        <f t="shared" si="173"/>
        <v>5271.7973214608874</v>
      </c>
      <c r="AY440" s="194">
        <f t="shared" si="200"/>
        <v>44459</v>
      </c>
      <c r="BA440" s="194">
        <f t="shared" si="201"/>
        <v>44459</v>
      </c>
      <c r="BL440" s="151"/>
      <c r="BM440" s="151"/>
      <c r="BN440" s="151"/>
      <c r="BO440" s="151"/>
      <c r="BP440" s="151"/>
      <c r="BQ440" s="151"/>
      <c r="BR440" s="151"/>
      <c r="BS440" s="96"/>
    </row>
    <row r="441" spans="1:71" hidden="1" x14ac:dyDescent="0.3">
      <c r="A441" s="21">
        <v>60</v>
      </c>
      <c r="B441" s="86">
        <f t="shared" si="157"/>
        <v>44124</v>
      </c>
      <c r="C441" s="82">
        <f t="shared" si="158"/>
        <v>365</v>
      </c>
      <c r="D441" s="82">
        <f t="shared" si="161"/>
        <v>30</v>
      </c>
      <c r="E441" s="85">
        <f t="shared" si="159"/>
        <v>1800</v>
      </c>
      <c r="F441" s="103">
        <f t="shared" si="174"/>
        <v>257.14285714285717</v>
      </c>
      <c r="G441" s="82">
        <f t="shared" si="175"/>
        <v>257</v>
      </c>
      <c r="H441" s="85">
        <f t="shared" si="176"/>
        <v>1</v>
      </c>
      <c r="I441" s="87">
        <f t="shared" si="177"/>
        <v>59</v>
      </c>
      <c r="J441" s="104">
        <f t="shared" si="178"/>
        <v>0</v>
      </c>
      <c r="K441" s="87">
        <f t="shared" si="179"/>
        <v>4</v>
      </c>
      <c r="L441" s="85">
        <f t="shared" si="162"/>
        <v>339</v>
      </c>
      <c r="M441" s="82">
        <f t="shared" si="180"/>
        <v>4.2857142857142856</v>
      </c>
      <c r="N441" s="82">
        <f t="shared" si="163"/>
        <v>4</v>
      </c>
      <c r="O441" s="85">
        <f t="shared" si="181"/>
        <v>2</v>
      </c>
      <c r="P441" s="87">
        <f t="shared" si="182"/>
        <v>1</v>
      </c>
      <c r="Q441" s="85">
        <f t="shared" si="183"/>
        <v>0</v>
      </c>
      <c r="R441" s="87">
        <f t="shared" si="184"/>
        <v>0</v>
      </c>
      <c r="S441" s="85">
        <f t="shared" si="185"/>
        <v>30</v>
      </c>
      <c r="T441" s="87">
        <v>60</v>
      </c>
      <c r="U441" s="82"/>
      <c r="V441" s="108">
        <f t="shared" si="186"/>
        <v>44489</v>
      </c>
      <c r="W441" s="109">
        <f t="shared" si="164"/>
        <v>0</v>
      </c>
      <c r="X441" s="95">
        <f t="shared" si="187"/>
        <v>2</v>
      </c>
      <c r="Y441" s="110">
        <f t="shared" si="165"/>
        <v>60</v>
      </c>
      <c r="Z441" s="111">
        <f t="shared" si="188"/>
        <v>1383.58</v>
      </c>
      <c r="AA441" s="112">
        <f t="shared" si="189"/>
        <v>50</v>
      </c>
      <c r="AB441" s="112">
        <f t="shared" si="166"/>
        <v>1333.58</v>
      </c>
      <c r="AC441" s="111">
        <f t="shared" si="202"/>
        <v>296.88</v>
      </c>
      <c r="AD441" s="113">
        <f t="shared" si="205"/>
        <v>1036.6999999999998</v>
      </c>
      <c r="AE441" s="114">
        <f t="shared" si="190"/>
        <v>141463.77000000008</v>
      </c>
      <c r="AF441" s="86">
        <f t="shared" si="203"/>
        <v>44489</v>
      </c>
      <c r="AG441" s="86">
        <f t="shared" si="160"/>
        <v>44124</v>
      </c>
      <c r="AH441" s="211">
        <f t="shared" si="167"/>
        <v>365</v>
      </c>
      <c r="AI441" s="213">
        <f t="shared" si="168"/>
        <v>30</v>
      </c>
      <c r="AJ441" s="218">
        <f t="shared" si="204"/>
        <v>1800</v>
      </c>
      <c r="AK441" s="103">
        <f t="shared" si="191"/>
        <v>257.14285714285717</v>
      </c>
      <c r="AL441" s="82">
        <f t="shared" si="192"/>
        <v>257</v>
      </c>
      <c r="AM441" s="105">
        <f t="shared" si="193"/>
        <v>1</v>
      </c>
      <c r="AN441" s="87">
        <f t="shared" si="194"/>
        <v>59</v>
      </c>
      <c r="AO441" s="240">
        <f t="shared" si="195"/>
        <v>5</v>
      </c>
      <c r="AP441" s="87">
        <f t="shared" si="196"/>
        <v>4</v>
      </c>
      <c r="AQ441" s="85">
        <f t="shared" si="197"/>
        <v>340</v>
      </c>
      <c r="AR441" s="232">
        <f t="shared" si="169"/>
        <v>2</v>
      </c>
      <c r="AS441" s="112">
        <f t="shared" si="198"/>
        <v>1.6116766806335938</v>
      </c>
      <c r="AT441" s="125">
        <f t="shared" si="170"/>
        <v>4155.9426258535896</v>
      </c>
      <c r="AU441" s="256">
        <f t="shared" si="171"/>
        <v>1268.5648293705074</v>
      </c>
      <c r="AV441" s="109">
        <f t="shared" si="172"/>
        <v>145611.1394291294</v>
      </c>
      <c r="AW441" s="199">
        <f t="shared" si="199"/>
        <v>1.8310957568245896</v>
      </c>
      <c r="AX441" s="95">
        <f t="shared" si="173"/>
        <v>5269.9635310169933</v>
      </c>
      <c r="AY441" s="194">
        <f t="shared" si="200"/>
        <v>44489</v>
      </c>
      <c r="BA441" s="194">
        <f t="shared" si="201"/>
        <v>44489</v>
      </c>
      <c r="BL441" s="151"/>
      <c r="BM441" s="151"/>
      <c r="BN441" s="151"/>
      <c r="BO441" s="151"/>
      <c r="BP441" s="151"/>
      <c r="BQ441" s="151"/>
      <c r="BR441" s="151"/>
      <c r="BS441" s="96"/>
    </row>
    <row r="442" spans="1:71" hidden="1" x14ac:dyDescent="0.3">
      <c r="A442" s="21">
        <v>61</v>
      </c>
      <c r="B442" s="86">
        <f t="shared" si="157"/>
        <v>44155</v>
      </c>
      <c r="C442" s="82">
        <f t="shared" si="158"/>
        <v>365</v>
      </c>
      <c r="D442" s="82">
        <f t="shared" si="161"/>
        <v>31</v>
      </c>
      <c r="E442" s="85">
        <f t="shared" si="159"/>
        <v>1831</v>
      </c>
      <c r="F442" s="103">
        <f t="shared" si="174"/>
        <v>261.57142857142856</v>
      </c>
      <c r="G442" s="82">
        <f t="shared" si="175"/>
        <v>261</v>
      </c>
      <c r="H442" s="85">
        <f t="shared" si="176"/>
        <v>4</v>
      </c>
      <c r="I442" s="87">
        <f t="shared" si="177"/>
        <v>60</v>
      </c>
      <c r="J442" s="104">
        <f t="shared" si="178"/>
        <v>0</v>
      </c>
      <c r="K442" s="87">
        <f t="shared" si="179"/>
        <v>5</v>
      </c>
      <c r="L442" s="85">
        <f t="shared" si="162"/>
        <v>5</v>
      </c>
      <c r="M442" s="82">
        <f t="shared" si="180"/>
        <v>4.4285714285714288</v>
      </c>
      <c r="N442" s="82">
        <f t="shared" si="163"/>
        <v>4</v>
      </c>
      <c r="O442" s="85">
        <f t="shared" si="181"/>
        <v>3</v>
      </c>
      <c r="P442" s="87">
        <f t="shared" si="182"/>
        <v>1</v>
      </c>
      <c r="Q442" s="85">
        <f t="shared" si="183"/>
        <v>0</v>
      </c>
      <c r="R442" s="87">
        <f t="shared" si="184"/>
        <v>0</v>
      </c>
      <c r="S442" s="85">
        <f t="shared" si="185"/>
        <v>31</v>
      </c>
      <c r="T442" s="87">
        <v>61</v>
      </c>
      <c r="U442" s="82">
        <f>T442</f>
        <v>61</v>
      </c>
      <c r="V442" s="108">
        <f t="shared" si="186"/>
        <v>44520</v>
      </c>
      <c r="W442" s="109">
        <f t="shared" si="164"/>
        <v>600</v>
      </c>
      <c r="X442" s="95">
        <f t="shared" si="187"/>
        <v>2</v>
      </c>
      <c r="Y442" s="110">
        <f t="shared" si="165"/>
        <v>61</v>
      </c>
      <c r="Z442" s="111">
        <f t="shared" si="188"/>
        <v>1383.58</v>
      </c>
      <c r="AA442" s="112">
        <f t="shared" si="189"/>
        <v>50</v>
      </c>
      <c r="AB442" s="112">
        <f t="shared" si="166"/>
        <v>1333.58</v>
      </c>
      <c r="AC442" s="111">
        <f t="shared" si="202"/>
        <v>294.72000000000003</v>
      </c>
      <c r="AD442" s="113">
        <f t="shared" si="205"/>
        <v>1038.8599999999999</v>
      </c>
      <c r="AE442" s="114">
        <f t="shared" si="190"/>
        <v>140424.91000000009</v>
      </c>
      <c r="AF442" s="86">
        <f t="shared" si="203"/>
        <v>44520</v>
      </c>
      <c r="AG442" s="86">
        <f t="shared" si="160"/>
        <v>44155</v>
      </c>
      <c r="AH442" s="211">
        <f t="shared" si="167"/>
        <v>365</v>
      </c>
      <c r="AI442" s="213">
        <f t="shared" si="168"/>
        <v>31</v>
      </c>
      <c r="AJ442" s="218">
        <f t="shared" si="204"/>
        <v>1831</v>
      </c>
      <c r="AK442" s="103">
        <f t="shared" si="191"/>
        <v>261.57142857142856</v>
      </c>
      <c r="AL442" s="82">
        <f t="shared" si="192"/>
        <v>261</v>
      </c>
      <c r="AM442" s="105">
        <f t="shared" si="193"/>
        <v>4</v>
      </c>
      <c r="AN442" s="87">
        <f t="shared" si="194"/>
        <v>60</v>
      </c>
      <c r="AO442" s="240">
        <f t="shared" si="195"/>
        <v>5</v>
      </c>
      <c r="AP442" s="87">
        <f t="shared" si="196"/>
        <v>5</v>
      </c>
      <c r="AQ442" s="85">
        <f t="shared" si="197"/>
        <v>5</v>
      </c>
      <c r="AR442" s="232">
        <f t="shared" si="169"/>
        <v>602</v>
      </c>
      <c r="AS442" s="112">
        <f t="shared" si="198"/>
        <v>483.37243796480107</v>
      </c>
      <c r="AT442" s="125">
        <f t="shared" si="170"/>
        <v>4154.330949172956</v>
      </c>
      <c r="AU442" s="256">
        <f t="shared" si="171"/>
        <v>1815.1332526318256</v>
      </c>
      <c r="AV442" s="109">
        <f t="shared" si="172"/>
        <v>144342.5745997589</v>
      </c>
      <c r="AW442" s="199">
        <f t="shared" si="199"/>
        <v>550.32293742098489</v>
      </c>
      <c r="AX442" s="95">
        <f t="shared" si="173"/>
        <v>5268.1324352601687</v>
      </c>
      <c r="AY442" s="194">
        <f t="shared" si="200"/>
        <v>44520</v>
      </c>
      <c r="BA442" s="194">
        <f t="shared" si="201"/>
        <v>44520</v>
      </c>
      <c r="BL442" s="151"/>
      <c r="BM442" s="151"/>
      <c r="BN442" s="151"/>
      <c r="BO442" s="151"/>
      <c r="BP442" s="151"/>
      <c r="BQ442" s="151"/>
      <c r="BR442" s="151"/>
      <c r="BS442" s="96"/>
    </row>
    <row r="443" spans="1:71" hidden="1" x14ac:dyDescent="0.3">
      <c r="A443" s="21">
        <v>62</v>
      </c>
      <c r="B443" s="86">
        <f t="shared" si="157"/>
        <v>44185</v>
      </c>
      <c r="C443" s="82">
        <f t="shared" si="158"/>
        <v>365</v>
      </c>
      <c r="D443" s="82">
        <f t="shared" si="161"/>
        <v>30</v>
      </c>
      <c r="E443" s="85">
        <f t="shared" si="159"/>
        <v>1861</v>
      </c>
      <c r="F443" s="103">
        <f t="shared" si="174"/>
        <v>265.85714285714283</v>
      </c>
      <c r="G443" s="82">
        <f t="shared" si="175"/>
        <v>265</v>
      </c>
      <c r="H443" s="85">
        <f t="shared" si="176"/>
        <v>6</v>
      </c>
      <c r="I443" s="87">
        <f t="shared" si="177"/>
        <v>61</v>
      </c>
      <c r="J443" s="104">
        <f t="shared" si="178"/>
        <v>0</v>
      </c>
      <c r="K443" s="87">
        <f t="shared" si="179"/>
        <v>5</v>
      </c>
      <c r="L443" s="85">
        <f t="shared" si="162"/>
        <v>35</v>
      </c>
      <c r="M443" s="82">
        <f t="shared" si="180"/>
        <v>4.2857142857142856</v>
      </c>
      <c r="N443" s="82">
        <f t="shared" si="163"/>
        <v>4</v>
      </c>
      <c r="O443" s="85">
        <f t="shared" si="181"/>
        <v>2</v>
      </c>
      <c r="P443" s="87">
        <f t="shared" si="182"/>
        <v>1</v>
      </c>
      <c r="Q443" s="85">
        <f t="shared" si="183"/>
        <v>0</v>
      </c>
      <c r="R443" s="87">
        <f t="shared" si="184"/>
        <v>0</v>
      </c>
      <c r="S443" s="85">
        <f t="shared" si="185"/>
        <v>30</v>
      </c>
      <c r="T443" s="87">
        <v>62</v>
      </c>
      <c r="U443" s="82"/>
      <c r="V443" s="108">
        <f t="shared" si="186"/>
        <v>44550</v>
      </c>
      <c r="W443" s="109">
        <f t="shared" si="164"/>
        <v>0</v>
      </c>
      <c r="X443" s="95">
        <f t="shared" si="187"/>
        <v>2</v>
      </c>
      <c r="Y443" s="110">
        <f t="shared" si="165"/>
        <v>62</v>
      </c>
      <c r="Z443" s="111">
        <f t="shared" si="188"/>
        <v>1383.58</v>
      </c>
      <c r="AA443" s="112">
        <f t="shared" si="189"/>
        <v>50</v>
      </c>
      <c r="AB443" s="112">
        <f t="shared" si="166"/>
        <v>1333.58</v>
      </c>
      <c r="AC443" s="111">
        <f t="shared" si="202"/>
        <v>292.55</v>
      </c>
      <c r="AD443" s="113">
        <f t="shared" si="205"/>
        <v>1041.03</v>
      </c>
      <c r="AE443" s="114">
        <f t="shared" si="190"/>
        <v>139383.88000000009</v>
      </c>
      <c r="AF443" s="86">
        <f t="shared" si="203"/>
        <v>44550</v>
      </c>
      <c r="AG443" s="86">
        <f t="shared" si="160"/>
        <v>44185</v>
      </c>
      <c r="AH443" s="211">
        <f t="shared" si="167"/>
        <v>365</v>
      </c>
      <c r="AI443" s="213">
        <f t="shared" si="168"/>
        <v>30</v>
      </c>
      <c r="AJ443" s="218">
        <f t="shared" si="204"/>
        <v>1861</v>
      </c>
      <c r="AK443" s="103">
        <f t="shared" si="191"/>
        <v>265.85714285714283</v>
      </c>
      <c r="AL443" s="82">
        <f t="shared" si="192"/>
        <v>265</v>
      </c>
      <c r="AM443" s="105">
        <f t="shared" si="193"/>
        <v>6</v>
      </c>
      <c r="AN443" s="87">
        <f t="shared" si="194"/>
        <v>61</v>
      </c>
      <c r="AO443" s="240">
        <f t="shared" si="195"/>
        <v>5</v>
      </c>
      <c r="AP443" s="87">
        <f t="shared" si="196"/>
        <v>5</v>
      </c>
      <c r="AQ443" s="85">
        <f t="shared" si="197"/>
        <v>35</v>
      </c>
      <c r="AR443" s="232">
        <f t="shared" si="169"/>
        <v>2</v>
      </c>
      <c r="AS443" s="112">
        <f t="shared" si="198"/>
        <v>1.6001211035129328</v>
      </c>
      <c r="AT443" s="125">
        <f t="shared" si="170"/>
        <v>3670.9585112081545</v>
      </c>
      <c r="AU443" s="256">
        <f t="shared" si="171"/>
        <v>1264.7773521102836</v>
      </c>
      <c r="AV443" s="109">
        <f t="shared" si="172"/>
        <v>142527.44134712708</v>
      </c>
      <c r="AW443" s="199">
        <f t="shared" si="199"/>
        <v>1.825628765008565</v>
      </c>
      <c r="AX443" s="95">
        <f t="shared" si="173"/>
        <v>4717.8094978391837</v>
      </c>
      <c r="AY443" s="194">
        <f t="shared" si="200"/>
        <v>44550</v>
      </c>
      <c r="BA443" s="194">
        <f t="shared" si="201"/>
        <v>44550</v>
      </c>
      <c r="BL443" s="151"/>
      <c r="BM443" s="151"/>
      <c r="BN443" s="151"/>
      <c r="BO443" s="151"/>
      <c r="BP443" s="151"/>
      <c r="BQ443" s="151"/>
      <c r="BR443" s="151"/>
      <c r="BS443" s="96"/>
    </row>
    <row r="444" spans="1:71" hidden="1" x14ac:dyDescent="0.3">
      <c r="A444" s="21">
        <v>63</v>
      </c>
      <c r="B444" s="86">
        <f t="shared" si="157"/>
        <v>44216</v>
      </c>
      <c r="C444" s="82">
        <f t="shared" si="158"/>
        <v>365</v>
      </c>
      <c r="D444" s="82">
        <f t="shared" si="161"/>
        <v>31</v>
      </c>
      <c r="E444" s="85">
        <f t="shared" si="159"/>
        <v>1892</v>
      </c>
      <c r="F444" s="103">
        <f t="shared" si="174"/>
        <v>270.28571428571428</v>
      </c>
      <c r="G444" s="82">
        <f t="shared" si="175"/>
        <v>270</v>
      </c>
      <c r="H444" s="85">
        <f t="shared" si="176"/>
        <v>2</v>
      </c>
      <c r="I444" s="87">
        <f t="shared" si="177"/>
        <v>62</v>
      </c>
      <c r="J444" s="104">
        <f t="shared" si="178"/>
        <v>0</v>
      </c>
      <c r="K444" s="87">
        <f t="shared" si="179"/>
        <v>5</v>
      </c>
      <c r="L444" s="85">
        <f t="shared" si="162"/>
        <v>66</v>
      </c>
      <c r="M444" s="82">
        <f t="shared" si="180"/>
        <v>4.4285714285714288</v>
      </c>
      <c r="N444" s="82">
        <f t="shared" si="163"/>
        <v>4</v>
      </c>
      <c r="O444" s="85">
        <f t="shared" si="181"/>
        <v>3</v>
      </c>
      <c r="P444" s="87">
        <f t="shared" si="182"/>
        <v>1</v>
      </c>
      <c r="Q444" s="85">
        <f t="shared" si="183"/>
        <v>0</v>
      </c>
      <c r="R444" s="87">
        <f t="shared" si="184"/>
        <v>0</v>
      </c>
      <c r="S444" s="85">
        <f t="shared" si="185"/>
        <v>31</v>
      </c>
      <c r="T444" s="87">
        <v>63</v>
      </c>
      <c r="U444" s="82"/>
      <c r="V444" s="108">
        <f t="shared" si="186"/>
        <v>44581</v>
      </c>
      <c r="W444" s="109">
        <f t="shared" si="164"/>
        <v>0</v>
      </c>
      <c r="X444" s="95">
        <f t="shared" si="187"/>
        <v>2</v>
      </c>
      <c r="Y444" s="110">
        <f t="shared" si="165"/>
        <v>63</v>
      </c>
      <c r="Z444" s="111">
        <f t="shared" si="188"/>
        <v>1383.58</v>
      </c>
      <c r="AA444" s="112">
        <f t="shared" si="189"/>
        <v>50</v>
      </c>
      <c r="AB444" s="112">
        <f t="shared" si="166"/>
        <v>1333.58</v>
      </c>
      <c r="AC444" s="111">
        <f t="shared" si="202"/>
        <v>290.38</v>
      </c>
      <c r="AD444" s="113">
        <f t="shared" si="205"/>
        <v>1043.1999999999998</v>
      </c>
      <c r="AE444" s="114">
        <f t="shared" si="190"/>
        <v>138340.68000000008</v>
      </c>
      <c r="AF444" s="86">
        <f t="shared" si="203"/>
        <v>44581</v>
      </c>
      <c r="AG444" s="86">
        <f t="shared" si="160"/>
        <v>44216</v>
      </c>
      <c r="AH444" s="211">
        <f t="shared" si="167"/>
        <v>365</v>
      </c>
      <c r="AI444" s="213">
        <f t="shared" si="168"/>
        <v>31</v>
      </c>
      <c r="AJ444" s="218">
        <f t="shared" si="204"/>
        <v>1892</v>
      </c>
      <c r="AK444" s="103">
        <f t="shared" si="191"/>
        <v>270.28571428571428</v>
      </c>
      <c r="AL444" s="82">
        <f t="shared" si="192"/>
        <v>270</v>
      </c>
      <c r="AM444" s="105">
        <f t="shared" si="193"/>
        <v>2</v>
      </c>
      <c r="AN444" s="87">
        <f t="shared" si="194"/>
        <v>62</v>
      </c>
      <c r="AO444" s="240">
        <f t="shared" si="195"/>
        <v>5</v>
      </c>
      <c r="AP444" s="87">
        <f t="shared" si="196"/>
        <v>5</v>
      </c>
      <c r="AQ444" s="85">
        <f t="shared" si="197"/>
        <v>66</v>
      </c>
      <c r="AR444" s="232">
        <f t="shared" si="169"/>
        <v>2</v>
      </c>
      <c r="AS444" s="112">
        <f t="shared" si="198"/>
        <v>1.5943744218495584</v>
      </c>
      <c r="AT444" s="125">
        <f t="shared" si="170"/>
        <v>3669.3583901046418</v>
      </c>
      <c r="AU444" s="256">
        <f t="shared" si="171"/>
        <v>1262.8569042924091</v>
      </c>
      <c r="AV444" s="109">
        <f t="shared" si="172"/>
        <v>141262.6639950168</v>
      </c>
      <c r="AW444" s="199">
        <f t="shared" si="199"/>
        <v>1.8228567160213183</v>
      </c>
      <c r="AX444" s="95">
        <f t="shared" si="173"/>
        <v>4715.9838690741753</v>
      </c>
      <c r="AY444" s="194">
        <f t="shared" si="200"/>
        <v>44581</v>
      </c>
      <c r="BA444" s="194">
        <f t="shared" si="201"/>
        <v>44581</v>
      </c>
      <c r="BL444" s="151"/>
      <c r="BM444" s="151"/>
      <c r="BN444" s="151"/>
      <c r="BO444" s="151"/>
      <c r="BP444" s="151"/>
      <c r="BQ444" s="151"/>
      <c r="BR444" s="151"/>
      <c r="BS444" s="96"/>
    </row>
    <row r="445" spans="1:71" hidden="1" x14ac:dyDescent="0.3">
      <c r="A445" s="21">
        <v>64</v>
      </c>
      <c r="B445" s="86">
        <f t="shared" ref="B445:B508" si="206">IF(E75=0,0,EDATE(E75,-12))</f>
        <v>44247</v>
      </c>
      <c r="C445" s="82">
        <f t="shared" ref="C445:C508" si="207">IF(E75=0,0,E75-B445)</f>
        <v>365</v>
      </c>
      <c r="D445" s="82">
        <f t="shared" si="161"/>
        <v>31</v>
      </c>
      <c r="E445" s="85">
        <f t="shared" ref="E445:E508" si="208">IF(E75=0,0,E75-$E$10)</f>
        <v>1923</v>
      </c>
      <c r="F445" s="103">
        <f t="shared" si="174"/>
        <v>274.71428571428572</v>
      </c>
      <c r="G445" s="82">
        <f t="shared" si="175"/>
        <v>274</v>
      </c>
      <c r="H445" s="85">
        <f t="shared" si="176"/>
        <v>5</v>
      </c>
      <c r="I445" s="87">
        <f t="shared" si="177"/>
        <v>63</v>
      </c>
      <c r="J445" s="104">
        <f t="shared" si="178"/>
        <v>0</v>
      </c>
      <c r="K445" s="87">
        <f t="shared" si="179"/>
        <v>5</v>
      </c>
      <c r="L445" s="85">
        <f t="shared" si="162"/>
        <v>97</v>
      </c>
      <c r="M445" s="82">
        <f t="shared" si="180"/>
        <v>4.4285714285714288</v>
      </c>
      <c r="N445" s="82">
        <f t="shared" si="163"/>
        <v>4</v>
      </c>
      <c r="O445" s="85">
        <f t="shared" si="181"/>
        <v>3</v>
      </c>
      <c r="P445" s="87">
        <f t="shared" si="182"/>
        <v>1</v>
      </c>
      <c r="Q445" s="85">
        <f t="shared" si="183"/>
        <v>0</v>
      </c>
      <c r="R445" s="87">
        <f t="shared" si="184"/>
        <v>0</v>
      </c>
      <c r="S445" s="85">
        <f t="shared" si="185"/>
        <v>31</v>
      </c>
      <c r="T445" s="87">
        <v>64</v>
      </c>
      <c r="U445" s="82"/>
      <c r="V445" s="108">
        <f t="shared" si="186"/>
        <v>44612</v>
      </c>
      <c r="W445" s="109">
        <f t="shared" si="164"/>
        <v>0</v>
      </c>
      <c r="X445" s="95">
        <f t="shared" si="187"/>
        <v>2</v>
      </c>
      <c r="Y445" s="110">
        <f t="shared" si="165"/>
        <v>64</v>
      </c>
      <c r="Z445" s="111">
        <f t="shared" si="188"/>
        <v>1383.58</v>
      </c>
      <c r="AA445" s="112">
        <f t="shared" si="189"/>
        <v>50</v>
      </c>
      <c r="AB445" s="112">
        <f t="shared" si="166"/>
        <v>1333.58</v>
      </c>
      <c r="AC445" s="111">
        <f t="shared" si="202"/>
        <v>288.20999999999998</v>
      </c>
      <c r="AD445" s="113">
        <f t="shared" si="205"/>
        <v>1045.3699999999999</v>
      </c>
      <c r="AE445" s="114">
        <f t="shared" si="190"/>
        <v>137295.31000000008</v>
      </c>
      <c r="AF445" s="86">
        <f t="shared" si="203"/>
        <v>44612</v>
      </c>
      <c r="AG445" s="86">
        <f t="shared" si="160"/>
        <v>44247</v>
      </c>
      <c r="AH445" s="211">
        <f t="shared" si="167"/>
        <v>365</v>
      </c>
      <c r="AI445" s="213">
        <f t="shared" si="168"/>
        <v>31</v>
      </c>
      <c r="AJ445" s="218">
        <f t="shared" si="204"/>
        <v>1923</v>
      </c>
      <c r="AK445" s="103">
        <f t="shared" si="191"/>
        <v>274.71428571428572</v>
      </c>
      <c r="AL445" s="82">
        <f t="shared" si="192"/>
        <v>274</v>
      </c>
      <c r="AM445" s="105">
        <f t="shared" si="193"/>
        <v>5</v>
      </c>
      <c r="AN445" s="87">
        <f t="shared" si="194"/>
        <v>63</v>
      </c>
      <c r="AO445" s="240">
        <f t="shared" si="195"/>
        <v>5</v>
      </c>
      <c r="AP445" s="87">
        <f t="shared" si="196"/>
        <v>5</v>
      </c>
      <c r="AQ445" s="85">
        <f t="shared" si="197"/>
        <v>97</v>
      </c>
      <c r="AR445" s="232">
        <f t="shared" si="169"/>
        <v>2</v>
      </c>
      <c r="AS445" s="112">
        <f t="shared" si="198"/>
        <v>1.5886483788428876</v>
      </c>
      <c r="AT445" s="125">
        <f t="shared" si="170"/>
        <v>3667.7640156827924</v>
      </c>
      <c r="AU445" s="256">
        <f t="shared" si="171"/>
        <v>1260.9393724975125</v>
      </c>
      <c r="AV445" s="109">
        <f t="shared" si="172"/>
        <v>139999.80709072438</v>
      </c>
      <c r="AW445" s="199">
        <f t="shared" si="199"/>
        <v>1.8200888761349221</v>
      </c>
      <c r="AX445" s="95">
        <f t="shared" si="173"/>
        <v>4714.161012358154</v>
      </c>
      <c r="AY445" s="194">
        <f t="shared" si="200"/>
        <v>44612</v>
      </c>
      <c r="BA445" s="194">
        <f t="shared" si="201"/>
        <v>44612</v>
      </c>
      <c r="BL445" s="151"/>
      <c r="BM445" s="151"/>
      <c r="BN445" s="151"/>
      <c r="BO445" s="151"/>
      <c r="BP445" s="151"/>
      <c r="BQ445" s="151"/>
      <c r="BR445" s="151"/>
      <c r="BS445" s="96"/>
    </row>
    <row r="446" spans="1:71" hidden="1" x14ac:dyDescent="0.3">
      <c r="A446" s="21">
        <v>65</v>
      </c>
      <c r="B446" s="86">
        <f t="shared" si="206"/>
        <v>44275</v>
      </c>
      <c r="C446" s="82">
        <f t="shared" si="207"/>
        <v>365</v>
      </c>
      <c r="D446" s="82">
        <f t="shared" ref="D446:D509" si="209">IF(E76=0,0,E76-E75)</f>
        <v>28</v>
      </c>
      <c r="E446" s="85">
        <f t="shared" si="208"/>
        <v>1951</v>
      </c>
      <c r="F446" s="103">
        <f t="shared" si="174"/>
        <v>278.71428571428572</v>
      </c>
      <c r="G446" s="82">
        <f t="shared" si="175"/>
        <v>278</v>
      </c>
      <c r="H446" s="85">
        <f t="shared" si="176"/>
        <v>5</v>
      </c>
      <c r="I446" s="87">
        <f t="shared" si="177"/>
        <v>64</v>
      </c>
      <c r="J446" s="104">
        <f t="shared" si="178"/>
        <v>0</v>
      </c>
      <c r="K446" s="87">
        <f t="shared" ref="K446:K509" si="210">IF(E76=0,0,DATEDIF($E$10,E76,"y"))</f>
        <v>5</v>
      </c>
      <c r="L446" s="85">
        <f t="shared" ref="L446:L509" si="211">IF(E76=0,0,DATEDIF($E$10,E76,"yd"))</f>
        <v>125</v>
      </c>
      <c r="M446" s="82">
        <f t="shared" si="180"/>
        <v>4</v>
      </c>
      <c r="N446" s="82">
        <f t="shared" ref="N446:N509" si="212">INT(M446)</f>
        <v>4</v>
      </c>
      <c r="O446" s="85">
        <f t="shared" si="181"/>
        <v>0</v>
      </c>
      <c r="P446" s="87">
        <f t="shared" si="182"/>
        <v>1</v>
      </c>
      <c r="Q446" s="85">
        <f t="shared" si="183"/>
        <v>0</v>
      </c>
      <c r="R446" s="87">
        <f t="shared" si="184"/>
        <v>0</v>
      </c>
      <c r="S446" s="85">
        <f t="shared" si="185"/>
        <v>28</v>
      </c>
      <c r="T446" s="87">
        <v>65</v>
      </c>
      <c r="U446" s="82"/>
      <c r="V446" s="108">
        <f t="shared" si="186"/>
        <v>44640</v>
      </c>
      <c r="W446" s="109">
        <f t="shared" ref="W446:W509" si="213">IF(V446&gt;$E$374,0,IF($L$4="Mensuelle",$K$4/12,IF(AND(U446=T446,$L$4="Annuelle"),$K$4,0)))</f>
        <v>0</v>
      </c>
      <c r="X446" s="95">
        <f t="shared" ref="X446:X509" si="214">IF(V446&gt;$E$374,0,$M$4)</f>
        <v>2</v>
      </c>
      <c r="Y446" s="110">
        <f t="shared" ref="Y446:Y509" si="215">D76</f>
        <v>65</v>
      </c>
      <c r="Z446" s="111">
        <f t="shared" si="188"/>
        <v>1383.58</v>
      </c>
      <c r="AA446" s="112">
        <f t="shared" si="189"/>
        <v>50</v>
      </c>
      <c r="AB446" s="112">
        <f t="shared" ref="AB446:AB509" si="216">IF(Y446&gt;$D$4,0,IF(AND($B$4="Mensuelles",$C$4="Constantes"),ROUND(-PMT($F$4/12,$D$4,$E$4,0,0),2),IF(AND($B$4="Apériodiques",$C$4="Constantes"),$AB$380,IF(AND($B$4="Mensuelles",$C$4="Variables"),G76,G76))))</f>
        <v>1333.58</v>
      </c>
      <c r="AC446" s="111">
        <f t="shared" si="202"/>
        <v>286.02999999999997</v>
      </c>
      <c r="AD446" s="113">
        <f t="shared" si="205"/>
        <v>1047.55</v>
      </c>
      <c r="AE446" s="114">
        <f t="shared" si="190"/>
        <v>136247.7600000001</v>
      </c>
      <c r="AF446" s="86">
        <f t="shared" si="203"/>
        <v>44640</v>
      </c>
      <c r="AG446" s="86">
        <f t="shared" ref="AG446:AG509" si="217">IF(AF446="",0,EDATE(AF446,-12))</f>
        <v>44275</v>
      </c>
      <c r="AH446" s="211">
        <f t="shared" ref="AH446:AH509" si="218">IF(AF446&gt;$E$374,0,AF446-AG446)</f>
        <v>365</v>
      </c>
      <c r="AI446" s="213">
        <f t="shared" ref="AI446:AI509" si="219">IF(AF446&gt;$E$374,0,AF446-AF445)</f>
        <v>28</v>
      </c>
      <c r="AJ446" s="218">
        <f t="shared" si="204"/>
        <v>1951</v>
      </c>
      <c r="AK446" s="103">
        <f t="shared" si="191"/>
        <v>278.71428571428572</v>
      </c>
      <c r="AL446" s="82">
        <f t="shared" si="192"/>
        <v>278</v>
      </c>
      <c r="AM446" s="105">
        <f t="shared" si="193"/>
        <v>5</v>
      </c>
      <c r="AN446" s="87">
        <f t="shared" si="194"/>
        <v>64</v>
      </c>
      <c r="AO446" s="240">
        <f t="shared" si="195"/>
        <v>5</v>
      </c>
      <c r="AP446" s="87">
        <f t="shared" si="196"/>
        <v>5</v>
      </c>
      <c r="AQ446" s="85">
        <f t="shared" si="197"/>
        <v>126</v>
      </c>
      <c r="AR446" s="232">
        <f t="shared" ref="AR446:AR509" si="220">W446+X446</f>
        <v>2</v>
      </c>
      <c r="AS446" s="112">
        <f t="shared" ref="AS446:AS509" si="221">IF(AR446=0,0,IF(AF445&gt;$E$374,0,IF($B$4="Apériodiques",IF($C$10=1,(AR446*((1+$Q$10)^(-AP446)))*((1+$Q$10)^(-AQ446/AH446)),IF($C$10=2,(AR446*((1+$Q$10)^(-AN446/12)))*((1+$Q$10)^(-AO446/AH446)),(AR446*((1+$Q$10)^(-AL446/52)))*((1+$Q$10)^(-AM446/AH446)))),AR446*((1+$Q$10)^(-T446/12)))))</f>
        <v>1.5829429003711626</v>
      </c>
      <c r="AT446" s="125">
        <f t="shared" ref="AT446:AT509" si="222">AT447+AS446</f>
        <v>3666.1753673039498</v>
      </c>
      <c r="AU446" s="256">
        <f t="shared" ref="AU446:AU509" si="223">P76*((1+$AX$380)^(-E446/365))</f>
        <v>1259.2099109965418</v>
      </c>
      <c r="AV446" s="109">
        <f t="shared" ref="AV446:AV509" si="224">AV447+AU446</f>
        <v>138738.86771822686</v>
      </c>
      <c r="AW446" s="199">
        <f t="shared" si="199"/>
        <v>1.8175925042170669</v>
      </c>
      <c r="AX446" s="95">
        <f t="shared" ref="AX446:AX509" si="225">AX447+AW446</f>
        <v>4712.3409234820192</v>
      </c>
      <c r="AY446" s="194">
        <f t="shared" si="200"/>
        <v>44640</v>
      </c>
      <c r="BA446" s="194">
        <f t="shared" si="201"/>
        <v>44640</v>
      </c>
      <c r="BL446" s="151"/>
      <c r="BM446" s="151"/>
      <c r="BN446" s="151"/>
      <c r="BO446" s="151"/>
      <c r="BP446" s="151"/>
      <c r="BQ446" s="151"/>
      <c r="BR446" s="151"/>
      <c r="BS446" s="96"/>
    </row>
    <row r="447" spans="1:71" hidden="1" x14ac:dyDescent="0.3">
      <c r="A447" s="21">
        <v>66</v>
      </c>
      <c r="B447" s="86">
        <f t="shared" si="206"/>
        <v>44306</v>
      </c>
      <c r="C447" s="82">
        <f t="shared" si="207"/>
        <v>365</v>
      </c>
      <c r="D447" s="82">
        <f t="shared" si="209"/>
        <v>31</v>
      </c>
      <c r="E447" s="85">
        <f t="shared" si="208"/>
        <v>1982</v>
      </c>
      <c r="F447" s="103">
        <f t="shared" ref="F447:F510" si="226">IF(E77=0,0,E447/7)</f>
        <v>283.14285714285717</v>
      </c>
      <c r="G447" s="82">
        <f t="shared" ref="G447:G510" si="227">IF(E77=0,0,INT(F447))</f>
        <v>283</v>
      </c>
      <c r="H447" s="85">
        <f t="shared" ref="H447:H510" si="228">IF(E77=0,0,E447-(G447*7))</f>
        <v>1</v>
      </c>
      <c r="I447" s="87">
        <f t="shared" ref="I447:I510" si="229">IF(E77=0,0,DATEDIF($E$10,E77,"m"))</f>
        <v>65</v>
      </c>
      <c r="J447" s="104">
        <f t="shared" ref="J447:J510" si="230">J446</f>
        <v>0</v>
      </c>
      <c r="K447" s="87">
        <f t="shared" si="210"/>
        <v>5</v>
      </c>
      <c r="L447" s="85">
        <f t="shared" si="211"/>
        <v>156</v>
      </c>
      <c r="M447" s="82">
        <f t="shared" ref="M447:M510" si="231">IF($E77=0,0,($E77-$E76)/7)</f>
        <v>4.4285714285714288</v>
      </c>
      <c r="N447" s="82">
        <f t="shared" si="212"/>
        <v>4</v>
      </c>
      <c r="O447" s="85">
        <f t="shared" ref="O447:O510" si="232">IF($E77=0,0,$D447-($N447*7))</f>
        <v>3</v>
      </c>
      <c r="P447" s="87">
        <f t="shared" ref="P447:P510" si="233">IF($E77=0,0,DATEDIF($E76,$E77,"m"))</f>
        <v>1</v>
      </c>
      <c r="Q447" s="85">
        <f t="shared" ref="Q447:Q510" si="234">IF(E77=0,0,DATEDIF($E76,$E77,"md"))</f>
        <v>0</v>
      </c>
      <c r="R447" s="87">
        <f t="shared" ref="R447:R510" si="235">IF($E77=0,0,DATEDIF($E76,$E77,"y"))</f>
        <v>0</v>
      </c>
      <c r="S447" s="85">
        <f t="shared" ref="S447:S510" si="236">IF($E77=0,0,DATEDIF($E76,$E77,"yd"))</f>
        <v>31</v>
      </c>
      <c r="T447" s="87">
        <v>66</v>
      </c>
      <c r="U447" s="82"/>
      <c r="V447" s="108">
        <f t="shared" ref="V447:V510" si="237">EDATE($V$382,T446)</f>
        <v>44671</v>
      </c>
      <c r="W447" s="109">
        <f t="shared" si="213"/>
        <v>0</v>
      </c>
      <c r="X447" s="95">
        <f t="shared" si="214"/>
        <v>2</v>
      </c>
      <c r="Y447" s="110">
        <f t="shared" si="215"/>
        <v>66</v>
      </c>
      <c r="Z447" s="111">
        <f t="shared" ref="Z447:Z510" si="238">IF($C$4="Constantes",IF(D77&gt;$D$4,0,AB447+AA447),AB447+AA447)</f>
        <v>1383.58</v>
      </c>
      <c r="AA447" s="112">
        <f t="shared" ref="AA447:AA510" si="239">IF(Y447&gt;$D$4,0,IF($C$4="Constantes",IF(AB447=0,0,IF(D77&gt;$D$4,0,TRUNC($E$4*$G$4/12,2))),IF(AE446=0,0,TRUNC($E$4*$G$4/12,2))))</f>
        <v>50</v>
      </c>
      <c r="AB447" s="112">
        <f t="shared" si="216"/>
        <v>1333.58</v>
      </c>
      <c r="AC447" s="111">
        <f t="shared" si="202"/>
        <v>283.85000000000002</v>
      </c>
      <c r="AD447" s="113">
        <f t="shared" si="205"/>
        <v>1049.73</v>
      </c>
      <c r="AE447" s="114">
        <f t="shared" ref="AE447:AE510" si="240">IF($C$4="Constantes",IF(D77&gt;$D$4,0,AE446-AD447),AE446-AD447)</f>
        <v>135198.03000000009</v>
      </c>
      <c r="AF447" s="86">
        <f t="shared" si="203"/>
        <v>44671</v>
      </c>
      <c r="AG447" s="86">
        <f t="shared" si="217"/>
        <v>44306</v>
      </c>
      <c r="AH447" s="211">
        <f t="shared" si="218"/>
        <v>365</v>
      </c>
      <c r="AI447" s="213">
        <f t="shared" si="219"/>
        <v>31</v>
      </c>
      <c r="AJ447" s="218">
        <f t="shared" si="204"/>
        <v>1982</v>
      </c>
      <c r="AK447" s="103">
        <f t="shared" ref="AK447:AK510" si="241">IF(AF447&gt;$E$374,0,AJ447/7)</f>
        <v>283.14285714285717</v>
      </c>
      <c r="AL447" s="82">
        <f t="shared" ref="AL447:AL510" si="242">INT(AK447)</f>
        <v>283</v>
      </c>
      <c r="AM447" s="105">
        <f t="shared" ref="AM447:AM510" si="243">IF(AF447&gt;$E$374,0,AJ447-(AL447*7))</f>
        <v>1</v>
      </c>
      <c r="AN447" s="87">
        <f t="shared" ref="AN447:AN510" si="244">IF(AK447&gt;$E$374,0,DATEDIF($AF$381,AF447,"m"))</f>
        <v>65</v>
      </c>
      <c r="AO447" s="240">
        <f t="shared" ref="AO447:AO510" si="245">IF(AF447&gt;$E$374,0,DATEDIF($AF$381,AF447,"md"))</f>
        <v>5</v>
      </c>
      <c r="AP447" s="87">
        <f t="shared" ref="AP447:AP510" si="246">IF(AF447&gt;$E$374,0,DATEDIF($AF$381,AF447,"y"))</f>
        <v>5</v>
      </c>
      <c r="AQ447" s="85">
        <f t="shared" ref="AQ447:AQ510" si="247">IF(AF447&gt;$E$374,0,DATEDIF($AG$381,AF447,"yd"))</f>
        <v>157</v>
      </c>
      <c r="AR447" s="232">
        <f t="shared" si="220"/>
        <v>2</v>
      </c>
      <c r="AS447" s="112">
        <f t="shared" si="221"/>
        <v>1.5772579125788255</v>
      </c>
      <c r="AT447" s="125">
        <f t="shared" si="222"/>
        <v>3664.5924244035787</v>
      </c>
      <c r="AU447" s="256">
        <f t="shared" si="223"/>
        <v>1257.2979168247734</v>
      </c>
      <c r="AV447" s="109">
        <f t="shared" si="224"/>
        <v>137479.65780723031</v>
      </c>
      <c r="AW447" s="199">
        <f t="shared" ref="AW447:AW510" si="248">AR447*((1+$AX$380)^(-E447/365))</f>
        <v>1.8148326575510234</v>
      </c>
      <c r="AX447" s="95">
        <f t="shared" si="225"/>
        <v>4710.5233309778023</v>
      </c>
      <c r="AY447" s="194">
        <f t="shared" ref="AY447:AY510" si="249">E77</f>
        <v>44671</v>
      </c>
      <c r="BA447" s="194">
        <f t="shared" ref="BA447:BA510" si="250">E77</f>
        <v>44671</v>
      </c>
      <c r="BL447" s="151"/>
      <c r="BM447" s="151"/>
      <c r="BN447" s="151"/>
      <c r="BO447" s="151"/>
      <c r="BP447" s="151"/>
      <c r="BQ447" s="151"/>
      <c r="BR447" s="151"/>
      <c r="BS447" s="96"/>
    </row>
    <row r="448" spans="1:71" hidden="1" x14ac:dyDescent="0.3">
      <c r="A448" s="21">
        <v>67</v>
      </c>
      <c r="B448" s="86">
        <f t="shared" si="206"/>
        <v>44336</v>
      </c>
      <c r="C448" s="82">
        <f t="shared" si="207"/>
        <v>365</v>
      </c>
      <c r="D448" s="82">
        <f t="shared" si="209"/>
        <v>30</v>
      </c>
      <c r="E448" s="85">
        <f t="shared" si="208"/>
        <v>2012</v>
      </c>
      <c r="F448" s="103">
        <f t="shared" si="226"/>
        <v>287.42857142857144</v>
      </c>
      <c r="G448" s="82">
        <f t="shared" si="227"/>
        <v>287</v>
      </c>
      <c r="H448" s="85">
        <f t="shared" si="228"/>
        <v>3</v>
      </c>
      <c r="I448" s="87">
        <f t="shared" si="229"/>
        <v>66</v>
      </c>
      <c r="J448" s="104">
        <f t="shared" si="230"/>
        <v>0</v>
      </c>
      <c r="K448" s="87">
        <f t="shared" si="210"/>
        <v>5</v>
      </c>
      <c r="L448" s="85">
        <f t="shared" si="211"/>
        <v>186</v>
      </c>
      <c r="M448" s="82">
        <f t="shared" si="231"/>
        <v>4.2857142857142856</v>
      </c>
      <c r="N448" s="82">
        <f t="shared" si="212"/>
        <v>4</v>
      </c>
      <c r="O448" s="85">
        <f t="shared" si="232"/>
        <v>2</v>
      </c>
      <c r="P448" s="87">
        <f t="shared" si="233"/>
        <v>1</v>
      </c>
      <c r="Q448" s="85">
        <f t="shared" si="234"/>
        <v>0</v>
      </c>
      <c r="R448" s="87">
        <f t="shared" si="235"/>
        <v>0</v>
      </c>
      <c r="S448" s="85">
        <f t="shared" si="236"/>
        <v>30</v>
      </c>
      <c r="T448" s="87">
        <v>67</v>
      </c>
      <c r="U448" s="82"/>
      <c r="V448" s="108">
        <f t="shared" si="237"/>
        <v>44701</v>
      </c>
      <c r="W448" s="109">
        <f t="shared" si="213"/>
        <v>0</v>
      </c>
      <c r="X448" s="95">
        <f t="shared" si="214"/>
        <v>2</v>
      </c>
      <c r="Y448" s="110">
        <f t="shared" si="215"/>
        <v>67</v>
      </c>
      <c r="Z448" s="111">
        <f t="shared" si="238"/>
        <v>1383.58</v>
      </c>
      <c r="AA448" s="112">
        <f t="shared" si="239"/>
        <v>50</v>
      </c>
      <c r="AB448" s="112">
        <f t="shared" si="216"/>
        <v>1333.58</v>
      </c>
      <c r="AC448" s="111">
        <f t="shared" ref="AC448:AC511" si="251">IF(Y448&gt;$D$4,0,ROUND(IF($B$4="Mensuelles",IF($C$4="Constantes",IF(D78&gt;$D$4,0,AE447*$F$4/12),AE447*$F$4/12),IF($C$10=1,IF(AND(D448=0,S448=0),0,ROUND((AE447*$F$4*R448)+(AE447*$F$4/C448*S448),2)),IF($C$10=2,ROUND((AE447*$F$4/12*P448)+(AE447*$F$4/C448*Q448),2),ROUND((AE447*$F$4/52*N448)+(AE447*$F$4/C448*O448),2)))),2))</f>
        <v>281.66000000000003</v>
      </c>
      <c r="AD448" s="113">
        <f t="shared" si="205"/>
        <v>1051.9199999999998</v>
      </c>
      <c r="AE448" s="114">
        <f t="shared" si="240"/>
        <v>134146.11000000007</v>
      </c>
      <c r="AF448" s="86">
        <f t="shared" ref="AF448:AF511" si="252">EDATE(AF447,1)</f>
        <v>44701</v>
      </c>
      <c r="AG448" s="86">
        <f t="shared" si="217"/>
        <v>44336</v>
      </c>
      <c r="AH448" s="211">
        <f t="shared" si="218"/>
        <v>365</v>
      </c>
      <c r="AI448" s="213">
        <f t="shared" si="219"/>
        <v>30</v>
      </c>
      <c r="AJ448" s="218">
        <f t="shared" ref="AJ448:AJ511" si="253">AJ447+AI448</f>
        <v>2012</v>
      </c>
      <c r="AK448" s="103">
        <f t="shared" si="241"/>
        <v>287.42857142857144</v>
      </c>
      <c r="AL448" s="82">
        <f t="shared" si="242"/>
        <v>287</v>
      </c>
      <c r="AM448" s="105">
        <f t="shared" si="243"/>
        <v>3</v>
      </c>
      <c r="AN448" s="87">
        <f t="shared" si="244"/>
        <v>66</v>
      </c>
      <c r="AO448" s="240">
        <f t="shared" si="245"/>
        <v>5</v>
      </c>
      <c r="AP448" s="87">
        <f t="shared" si="246"/>
        <v>5</v>
      </c>
      <c r="AQ448" s="85">
        <f t="shared" si="247"/>
        <v>187</v>
      </c>
      <c r="AR448" s="232">
        <f t="shared" si="220"/>
        <v>2</v>
      </c>
      <c r="AS448" s="112">
        <f t="shared" si="221"/>
        <v>1.5715933418755645</v>
      </c>
      <c r="AT448" s="125">
        <f t="shared" si="222"/>
        <v>3663.0151664909999</v>
      </c>
      <c r="AU448" s="256">
        <f t="shared" si="223"/>
        <v>1255.4503641501151</v>
      </c>
      <c r="AV448" s="109">
        <f t="shared" si="224"/>
        <v>136222.35989040553</v>
      </c>
      <c r="AW448" s="199">
        <f t="shared" si="248"/>
        <v>1.8121658282453776</v>
      </c>
      <c r="AX448" s="95">
        <f t="shared" si="225"/>
        <v>4708.7084983202512</v>
      </c>
      <c r="AY448" s="194">
        <f t="shared" si="249"/>
        <v>44701</v>
      </c>
      <c r="BA448" s="194">
        <f t="shared" si="250"/>
        <v>44701</v>
      </c>
      <c r="BL448" s="151"/>
      <c r="BM448" s="151"/>
      <c r="BN448" s="151"/>
      <c r="BO448" s="151"/>
      <c r="BP448" s="151"/>
      <c r="BQ448" s="151"/>
      <c r="BR448" s="151"/>
      <c r="BS448" s="96"/>
    </row>
    <row r="449" spans="1:71" hidden="1" x14ac:dyDescent="0.3">
      <c r="A449" s="21">
        <v>68</v>
      </c>
      <c r="B449" s="86">
        <f t="shared" si="206"/>
        <v>44367</v>
      </c>
      <c r="C449" s="82">
        <f t="shared" si="207"/>
        <v>365</v>
      </c>
      <c r="D449" s="82">
        <f t="shared" si="209"/>
        <v>31</v>
      </c>
      <c r="E449" s="85">
        <f t="shared" si="208"/>
        <v>2043</v>
      </c>
      <c r="F449" s="103">
        <f t="shared" si="226"/>
        <v>291.85714285714283</v>
      </c>
      <c r="G449" s="82">
        <f t="shared" si="227"/>
        <v>291</v>
      </c>
      <c r="H449" s="85">
        <f t="shared" si="228"/>
        <v>6</v>
      </c>
      <c r="I449" s="87">
        <f t="shared" si="229"/>
        <v>67</v>
      </c>
      <c r="J449" s="104">
        <f t="shared" si="230"/>
        <v>0</v>
      </c>
      <c r="K449" s="87">
        <f t="shared" si="210"/>
        <v>5</v>
      </c>
      <c r="L449" s="85">
        <f t="shared" si="211"/>
        <v>217</v>
      </c>
      <c r="M449" s="82">
        <f t="shared" si="231"/>
        <v>4.4285714285714288</v>
      </c>
      <c r="N449" s="82">
        <f t="shared" si="212"/>
        <v>4</v>
      </c>
      <c r="O449" s="85">
        <f t="shared" si="232"/>
        <v>3</v>
      </c>
      <c r="P449" s="87">
        <f t="shared" si="233"/>
        <v>1</v>
      </c>
      <c r="Q449" s="85">
        <f t="shared" si="234"/>
        <v>0</v>
      </c>
      <c r="R449" s="87">
        <f t="shared" si="235"/>
        <v>0</v>
      </c>
      <c r="S449" s="85">
        <f t="shared" si="236"/>
        <v>31</v>
      </c>
      <c r="T449" s="87">
        <v>68</v>
      </c>
      <c r="U449" s="82"/>
      <c r="V449" s="108">
        <f t="shared" si="237"/>
        <v>44732</v>
      </c>
      <c r="W449" s="109">
        <f t="shared" si="213"/>
        <v>0</v>
      </c>
      <c r="X449" s="95">
        <f t="shared" si="214"/>
        <v>2</v>
      </c>
      <c r="Y449" s="110">
        <f t="shared" si="215"/>
        <v>68</v>
      </c>
      <c r="Z449" s="111">
        <f t="shared" si="238"/>
        <v>1383.58</v>
      </c>
      <c r="AA449" s="112">
        <f t="shared" si="239"/>
        <v>50</v>
      </c>
      <c r="AB449" s="112">
        <f t="shared" si="216"/>
        <v>1333.58</v>
      </c>
      <c r="AC449" s="111">
        <f t="shared" si="251"/>
        <v>279.47000000000003</v>
      </c>
      <c r="AD449" s="113">
        <f t="shared" ref="AD449:AD512" si="254">AB449-AC449</f>
        <v>1054.1099999999999</v>
      </c>
      <c r="AE449" s="114">
        <f t="shared" si="240"/>
        <v>133092.00000000009</v>
      </c>
      <c r="AF449" s="86">
        <f t="shared" si="252"/>
        <v>44732</v>
      </c>
      <c r="AG449" s="86">
        <f t="shared" si="217"/>
        <v>44367</v>
      </c>
      <c r="AH449" s="211">
        <f t="shared" si="218"/>
        <v>365</v>
      </c>
      <c r="AI449" s="213">
        <f t="shared" si="219"/>
        <v>31</v>
      </c>
      <c r="AJ449" s="218">
        <f t="shared" si="253"/>
        <v>2043</v>
      </c>
      <c r="AK449" s="103">
        <f t="shared" si="241"/>
        <v>291.85714285714283</v>
      </c>
      <c r="AL449" s="82">
        <f t="shared" si="242"/>
        <v>291</v>
      </c>
      <c r="AM449" s="105">
        <f t="shared" si="243"/>
        <v>6</v>
      </c>
      <c r="AN449" s="87">
        <f t="shared" si="244"/>
        <v>67</v>
      </c>
      <c r="AO449" s="240">
        <f t="shared" si="245"/>
        <v>5</v>
      </c>
      <c r="AP449" s="87">
        <f t="shared" si="246"/>
        <v>5</v>
      </c>
      <c r="AQ449" s="85">
        <f t="shared" si="247"/>
        <v>218</v>
      </c>
      <c r="AR449" s="232">
        <f t="shared" si="220"/>
        <v>2</v>
      </c>
      <c r="AS449" s="112">
        <f t="shared" si="221"/>
        <v>1.5659491149353597</v>
      </c>
      <c r="AT449" s="125">
        <f t="shared" si="222"/>
        <v>3661.4435731491244</v>
      </c>
      <c r="AU449" s="256">
        <f t="shared" si="223"/>
        <v>1253.5440785036658</v>
      </c>
      <c r="AV449" s="109">
        <f t="shared" si="224"/>
        <v>134966.90952625542</v>
      </c>
      <c r="AW449" s="199">
        <f t="shared" si="248"/>
        <v>1.8094142214865483</v>
      </c>
      <c r="AX449" s="95">
        <f t="shared" si="225"/>
        <v>4706.896332492006</v>
      </c>
      <c r="AY449" s="194">
        <f t="shared" si="249"/>
        <v>44732</v>
      </c>
      <c r="BA449" s="194">
        <f t="shared" si="250"/>
        <v>44732</v>
      </c>
      <c r="BL449" s="151"/>
      <c r="BM449" s="151"/>
      <c r="BN449" s="151"/>
      <c r="BO449" s="151"/>
      <c r="BP449" s="151"/>
      <c r="BQ449" s="151"/>
      <c r="BR449" s="151"/>
      <c r="BS449" s="96"/>
    </row>
    <row r="450" spans="1:71" hidden="1" x14ac:dyDescent="0.3">
      <c r="A450" s="21">
        <v>69</v>
      </c>
      <c r="B450" s="86">
        <f t="shared" si="206"/>
        <v>44397</v>
      </c>
      <c r="C450" s="82">
        <f t="shared" si="207"/>
        <v>365</v>
      </c>
      <c r="D450" s="82">
        <f t="shared" si="209"/>
        <v>30</v>
      </c>
      <c r="E450" s="85">
        <f t="shared" si="208"/>
        <v>2073</v>
      </c>
      <c r="F450" s="103">
        <f t="shared" si="226"/>
        <v>296.14285714285717</v>
      </c>
      <c r="G450" s="82">
        <f t="shared" si="227"/>
        <v>296</v>
      </c>
      <c r="H450" s="85">
        <f t="shared" si="228"/>
        <v>1</v>
      </c>
      <c r="I450" s="87">
        <f t="shared" si="229"/>
        <v>68</v>
      </c>
      <c r="J450" s="104">
        <f t="shared" si="230"/>
        <v>0</v>
      </c>
      <c r="K450" s="87">
        <f t="shared" si="210"/>
        <v>5</v>
      </c>
      <c r="L450" s="85">
        <f t="shared" si="211"/>
        <v>247</v>
      </c>
      <c r="M450" s="82">
        <f t="shared" si="231"/>
        <v>4.2857142857142856</v>
      </c>
      <c r="N450" s="82">
        <f t="shared" si="212"/>
        <v>4</v>
      </c>
      <c r="O450" s="85">
        <f t="shared" si="232"/>
        <v>2</v>
      </c>
      <c r="P450" s="87">
        <f t="shared" si="233"/>
        <v>1</v>
      </c>
      <c r="Q450" s="85">
        <f t="shared" si="234"/>
        <v>0</v>
      </c>
      <c r="R450" s="87">
        <f t="shared" si="235"/>
        <v>0</v>
      </c>
      <c r="S450" s="85">
        <f t="shared" si="236"/>
        <v>30</v>
      </c>
      <c r="T450" s="87">
        <v>69</v>
      </c>
      <c r="U450" s="82"/>
      <c r="V450" s="108">
        <f t="shared" si="237"/>
        <v>44762</v>
      </c>
      <c r="W450" s="109">
        <f t="shared" si="213"/>
        <v>0</v>
      </c>
      <c r="X450" s="95">
        <f t="shared" si="214"/>
        <v>2</v>
      </c>
      <c r="Y450" s="110">
        <f t="shared" si="215"/>
        <v>69</v>
      </c>
      <c r="Z450" s="111">
        <f t="shared" si="238"/>
        <v>1383.58</v>
      </c>
      <c r="AA450" s="112">
        <f t="shared" si="239"/>
        <v>50</v>
      </c>
      <c r="AB450" s="112">
        <f t="shared" si="216"/>
        <v>1333.58</v>
      </c>
      <c r="AC450" s="111">
        <f t="shared" si="251"/>
        <v>277.27999999999997</v>
      </c>
      <c r="AD450" s="113">
        <f t="shared" si="254"/>
        <v>1056.3</v>
      </c>
      <c r="AE450" s="114">
        <f t="shared" si="240"/>
        <v>132035.7000000001</v>
      </c>
      <c r="AF450" s="86">
        <f t="shared" si="252"/>
        <v>44762</v>
      </c>
      <c r="AG450" s="86">
        <f t="shared" si="217"/>
        <v>44397</v>
      </c>
      <c r="AH450" s="211">
        <f t="shared" si="218"/>
        <v>365</v>
      </c>
      <c r="AI450" s="213">
        <f t="shared" si="219"/>
        <v>30</v>
      </c>
      <c r="AJ450" s="218">
        <f t="shared" si="253"/>
        <v>2073</v>
      </c>
      <c r="AK450" s="103">
        <f t="shared" si="241"/>
        <v>296.14285714285717</v>
      </c>
      <c r="AL450" s="82">
        <f t="shared" si="242"/>
        <v>296</v>
      </c>
      <c r="AM450" s="105">
        <f t="shared" si="243"/>
        <v>1</v>
      </c>
      <c r="AN450" s="87">
        <f t="shared" si="244"/>
        <v>68</v>
      </c>
      <c r="AO450" s="240">
        <f t="shared" si="245"/>
        <v>5</v>
      </c>
      <c r="AP450" s="87">
        <f t="shared" si="246"/>
        <v>5</v>
      </c>
      <c r="AQ450" s="85">
        <f t="shared" si="247"/>
        <v>248</v>
      </c>
      <c r="AR450" s="232">
        <f t="shared" si="220"/>
        <v>2</v>
      </c>
      <c r="AS450" s="112">
        <f t="shared" si="221"/>
        <v>1.5603251586955353</v>
      </c>
      <c r="AT450" s="125">
        <f t="shared" si="222"/>
        <v>3659.877624034189</v>
      </c>
      <c r="AU450" s="256">
        <f t="shared" si="223"/>
        <v>1251.7020419552475</v>
      </c>
      <c r="AV450" s="109">
        <f t="shared" si="224"/>
        <v>133713.36544775174</v>
      </c>
      <c r="AW450" s="199">
        <f t="shared" si="248"/>
        <v>1.806755354371812</v>
      </c>
      <c r="AX450" s="95">
        <f t="shared" si="225"/>
        <v>4705.0869182705192</v>
      </c>
      <c r="AY450" s="194">
        <f t="shared" si="249"/>
        <v>44762</v>
      </c>
      <c r="BA450" s="194">
        <f t="shared" si="250"/>
        <v>44762</v>
      </c>
      <c r="BL450" s="151"/>
      <c r="BM450" s="151"/>
      <c r="BN450" s="151"/>
      <c r="BO450" s="151"/>
      <c r="BP450" s="151"/>
      <c r="BQ450" s="151"/>
      <c r="BR450" s="151"/>
      <c r="BS450" s="96"/>
    </row>
    <row r="451" spans="1:71" hidden="1" x14ac:dyDescent="0.3">
      <c r="A451" s="21">
        <v>70</v>
      </c>
      <c r="B451" s="86">
        <f t="shared" si="206"/>
        <v>44428</v>
      </c>
      <c r="C451" s="82">
        <f t="shared" si="207"/>
        <v>365</v>
      </c>
      <c r="D451" s="82">
        <f t="shared" si="209"/>
        <v>31</v>
      </c>
      <c r="E451" s="85">
        <f t="shared" si="208"/>
        <v>2104</v>
      </c>
      <c r="F451" s="103">
        <f t="shared" si="226"/>
        <v>300.57142857142856</v>
      </c>
      <c r="G451" s="82">
        <f t="shared" si="227"/>
        <v>300</v>
      </c>
      <c r="H451" s="85">
        <f t="shared" si="228"/>
        <v>4</v>
      </c>
      <c r="I451" s="87">
        <f t="shared" si="229"/>
        <v>69</v>
      </c>
      <c r="J451" s="104">
        <f t="shared" si="230"/>
        <v>0</v>
      </c>
      <c r="K451" s="87">
        <f t="shared" si="210"/>
        <v>5</v>
      </c>
      <c r="L451" s="85">
        <f t="shared" si="211"/>
        <v>278</v>
      </c>
      <c r="M451" s="82">
        <f t="shared" si="231"/>
        <v>4.4285714285714288</v>
      </c>
      <c r="N451" s="82">
        <f t="shared" si="212"/>
        <v>4</v>
      </c>
      <c r="O451" s="85">
        <f t="shared" si="232"/>
        <v>3</v>
      </c>
      <c r="P451" s="87">
        <f t="shared" si="233"/>
        <v>1</v>
      </c>
      <c r="Q451" s="85">
        <f t="shared" si="234"/>
        <v>0</v>
      </c>
      <c r="R451" s="87">
        <f t="shared" si="235"/>
        <v>0</v>
      </c>
      <c r="S451" s="85">
        <f t="shared" si="236"/>
        <v>31</v>
      </c>
      <c r="T451" s="87">
        <v>70</v>
      </c>
      <c r="U451" s="82"/>
      <c r="V451" s="108">
        <f t="shared" si="237"/>
        <v>44793</v>
      </c>
      <c r="W451" s="109">
        <f t="shared" si="213"/>
        <v>0</v>
      </c>
      <c r="X451" s="95">
        <f t="shared" si="214"/>
        <v>2</v>
      </c>
      <c r="Y451" s="110">
        <f t="shared" si="215"/>
        <v>70</v>
      </c>
      <c r="Z451" s="111">
        <f t="shared" si="238"/>
        <v>1383.58</v>
      </c>
      <c r="AA451" s="112">
        <f t="shared" si="239"/>
        <v>50</v>
      </c>
      <c r="AB451" s="112">
        <f t="shared" si="216"/>
        <v>1333.58</v>
      </c>
      <c r="AC451" s="111">
        <f t="shared" si="251"/>
        <v>275.07</v>
      </c>
      <c r="AD451" s="113">
        <f t="shared" si="254"/>
        <v>1058.51</v>
      </c>
      <c r="AE451" s="114">
        <f t="shared" si="240"/>
        <v>130977.1900000001</v>
      </c>
      <c r="AF451" s="86">
        <f t="shared" si="252"/>
        <v>44793</v>
      </c>
      <c r="AG451" s="86">
        <f t="shared" si="217"/>
        <v>44428</v>
      </c>
      <c r="AH451" s="211">
        <f t="shared" si="218"/>
        <v>365</v>
      </c>
      <c r="AI451" s="213">
        <f t="shared" si="219"/>
        <v>31</v>
      </c>
      <c r="AJ451" s="218">
        <f t="shared" si="253"/>
        <v>2104</v>
      </c>
      <c r="AK451" s="103">
        <f t="shared" si="241"/>
        <v>300.57142857142856</v>
      </c>
      <c r="AL451" s="82">
        <f t="shared" si="242"/>
        <v>300</v>
      </c>
      <c r="AM451" s="105">
        <f t="shared" si="243"/>
        <v>4</v>
      </c>
      <c r="AN451" s="87">
        <f t="shared" si="244"/>
        <v>69</v>
      </c>
      <c r="AO451" s="240">
        <f t="shared" si="245"/>
        <v>5</v>
      </c>
      <c r="AP451" s="87">
        <f t="shared" si="246"/>
        <v>5</v>
      </c>
      <c r="AQ451" s="85">
        <f t="shared" si="247"/>
        <v>279</v>
      </c>
      <c r="AR451" s="232">
        <f t="shared" si="220"/>
        <v>2</v>
      </c>
      <c r="AS451" s="112">
        <f t="shared" si="221"/>
        <v>1.5547214003558123</v>
      </c>
      <c r="AT451" s="125">
        <f t="shared" si="222"/>
        <v>3658.3172988754936</v>
      </c>
      <c r="AU451" s="256">
        <f t="shared" si="223"/>
        <v>1249.8014477905185</v>
      </c>
      <c r="AV451" s="109">
        <f t="shared" si="224"/>
        <v>132461.66340579648</v>
      </c>
      <c r="AW451" s="199">
        <f t="shared" si="248"/>
        <v>1.8040119629188045</v>
      </c>
      <c r="AX451" s="95">
        <f t="shared" si="225"/>
        <v>4703.2801629161477</v>
      </c>
      <c r="AY451" s="194">
        <f t="shared" si="249"/>
        <v>44793</v>
      </c>
      <c r="BA451" s="194">
        <f t="shared" si="250"/>
        <v>44793</v>
      </c>
      <c r="BL451" s="151"/>
      <c r="BM451" s="151"/>
      <c r="BN451" s="151"/>
      <c r="BO451" s="151"/>
      <c r="BP451" s="151"/>
      <c r="BQ451" s="151"/>
      <c r="BR451" s="151"/>
      <c r="BS451" s="96"/>
    </row>
    <row r="452" spans="1:71" hidden="1" x14ac:dyDescent="0.3">
      <c r="A452" s="21">
        <v>71</v>
      </c>
      <c r="B452" s="86">
        <f t="shared" si="206"/>
        <v>44459</v>
      </c>
      <c r="C452" s="82">
        <f t="shared" si="207"/>
        <v>365</v>
      </c>
      <c r="D452" s="82">
        <f t="shared" si="209"/>
        <v>31</v>
      </c>
      <c r="E452" s="85">
        <f t="shared" si="208"/>
        <v>2135</v>
      </c>
      <c r="F452" s="103">
        <f t="shared" si="226"/>
        <v>305</v>
      </c>
      <c r="G452" s="82">
        <f t="shared" si="227"/>
        <v>305</v>
      </c>
      <c r="H452" s="85">
        <f t="shared" si="228"/>
        <v>0</v>
      </c>
      <c r="I452" s="87">
        <f t="shared" si="229"/>
        <v>70</v>
      </c>
      <c r="J452" s="104">
        <f t="shared" si="230"/>
        <v>0</v>
      </c>
      <c r="K452" s="87">
        <f t="shared" si="210"/>
        <v>5</v>
      </c>
      <c r="L452" s="85">
        <f t="shared" si="211"/>
        <v>309</v>
      </c>
      <c r="M452" s="82">
        <f t="shared" si="231"/>
        <v>4.4285714285714288</v>
      </c>
      <c r="N452" s="82">
        <f t="shared" si="212"/>
        <v>4</v>
      </c>
      <c r="O452" s="85">
        <f t="shared" si="232"/>
        <v>3</v>
      </c>
      <c r="P452" s="87">
        <f t="shared" si="233"/>
        <v>1</v>
      </c>
      <c r="Q452" s="85">
        <f t="shared" si="234"/>
        <v>0</v>
      </c>
      <c r="R452" s="87">
        <f t="shared" si="235"/>
        <v>0</v>
      </c>
      <c r="S452" s="85">
        <f t="shared" si="236"/>
        <v>31</v>
      </c>
      <c r="T452" s="87">
        <v>71</v>
      </c>
      <c r="U452" s="82"/>
      <c r="V452" s="108">
        <f t="shared" si="237"/>
        <v>44824</v>
      </c>
      <c r="W452" s="109">
        <f t="shared" si="213"/>
        <v>0</v>
      </c>
      <c r="X452" s="95">
        <f t="shared" si="214"/>
        <v>2</v>
      </c>
      <c r="Y452" s="110">
        <f t="shared" si="215"/>
        <v>71</v>
      </c>
      <c r="Z452" s="111">
        <f t="shared" si="238"/>
        <v>1383.58</v>
      </c>
      <c r="AA452" s="112">
        <f t="shared" si="239"/>
        <v>50</v>
      </c>
      <c r="AB452" s="112">
        <f t="shared" si="216"/>
        <v>1333.58</v>
      </c>
      <c r="AC452" s="111">
        <f t="shared" si="251"/>
        <v>272.87</v>
      </c>
      <c r="AD452" s="113">
        <f t="shared" si="254"/>
        <v>1060.71</v>
      </c>
      <c r="AE452" s="114">
        <f t="shared" si="240"/>
        <v>129916.4800000001</v>
      </c>
      <c r="AF452" s="86">
        <f t="shared" si="252"/>
        <v>44824</v>
      </c>
      <c r="AG452" s="86">
        <f t="shared" si="217"/>
        <v>44459</v>
      </c>
      <c r="AH452" s="211">
        <f t="shared" si="218"/>
        <v>365</v>
      </c>
      <c r="AI452" s="213">
        <f t="shared" si="219"/>
        <v>31</v>
      </c>
      <c r="AJ452" s="218">
        <f t="shared" si="253"/>
        <v>2135</v>
      </c>
      <c r="AK452" s="103">
        <f t="shared" si="241"/>
        <v>305</v>
      </c>
      <c r="AL452" s="82">
        <f t="shared" si="242"/>
        <v>305</v>
      </c>
      <c r="AM452" s="105">
        <f t="shared" si="243"/>
        <v>0</v>
      </c>
      <c r="AN452" s="87">
        <f t="shared" si="244"/>
        <v>70</v>
      </c>
      <c r="AO452" s="240">
        <f t="shared" si="245"/>
        <v>5</v>
      </c>
      <c r="AP452" s="87">
        <f t="shared" si="246"/>
        <v>5</v>
      </c>
      <c r="AQ452" s="85">
        <f t="shared" si="247"/>
        <v>310</v>
      </c>
      <c r="AR452" s="232">
        <f t="shared" si="220"/>
        <v>2</v>
      </c>
      <c r="AS452" s="112">
        <f t="shared" si="221"/>
        <v>1.549137767377367</v>
      </c>
      <c r="AT452" s="125">
        <f t="shared" si="222"/>
        <v>3656.7625774751377</v>
      </c>
      <c r="AU452" s="256">
        <f t="shared" si="223"/>
        <v>1247.9037395028254</v>
      </c>
      <c r="AV452" s="109">
        <f t="shared" si="224"/>
        <v>131211.86195800596</v>
      </c>
      <c r="AW452" s="199">
        <f t="shared" si="248"/>
        <v>1.8012727370528234</v>
      </c>
      <c r="AX452" s="95">
        <f t="shared" si="225"/>
        <v>4701.4761509532291</v>
      </c>
      <c r="AY452" s="194">
        <f t="shared" si="249"/>
        <v>44824</v>
      </c>
      <c r="BA452" s="194">
        <f t="shared" si="250"/>
        <v>44824</v>
      </c>
      <c r="BL452" s="151"/>
      <c r="BM452" s="151"/>
      <c r="BN452" s="151"/>
      <c r="BO452" s="151"/>
      <c r="BP452" s="151"/>
      <c r="BQ452" s="151"/>
      <c r="BR452" s="151"/>
      <c r="BS452" s="96"/>
    </row>
    <row r="453" spans="1:71" hidden="1" x14ac:dyDescent="0.3">
      <c r="A453" s="21">
        <v>72</v>
      </c>
      <c r="B453" s="86">
        <f t="shared" si="206"/>
        <v>44489</v>
      </c>
      <c r="C453" s="82">
        <f t="shared" si="207"/>
        <v>365</v>
      </c>
      <c r="D453" s="82">
        <f t="shared" si="209"/>
        <v>30</v>
      </c>
      <c r="E453" s="85">
        <f t="shared" si="208"/>
        <v>2165</v>
      </c>
      <c r="F453" s="103">
        <f t="shared" si="226"/>
        <v>309.28571428571428</v>
      </c>
      <c r="G453" s="82">
        <f t="shared" si="227"/>
        <v>309</v>
      </c>
      <c r="H453" s="85">
        <f t="shared" si="228"/>
        <v>2</v>
      </c>
      <c r="I453" s="87">
        <f t="shared" si="229"/>
        <v>71</v>
      </c>
      <c r="J453" s="104">
        <f t="shared" si="230"/>
        <v>0</v>
      </c>
      <c r="K453" s="87">
        <f t="shared" si="210"/>
        <v>5</v>
      </c>
      <c r="L453" s="85">
        <f t="shared" si="211"/>
        <v>339</v>
      </c>
      <c r="M453" s="82">
        <f t="shared" si="231"/>
        <v>4.2857142857142856</v>
      </c>
      <c r="N453" s="82">
        <f t="shared" si="212"/>
        <v>4</v>
      </c>
      <c r="O453" s="85">
        <f t="shared" si="232"/>
        <v>2</v>
      </c>
      <c r="P453" s="87">
        <f t="shared" si="233"/>
        <v>1</v>
      </c>
      <c r="Q453" s="85">
        <f t="shared" si="234"/>
        <v>0</v>
      </c>
      <c r="R453" s="87">
        <f t="shared" si="235"/>
        <v>0</v>
      </c>
      <c r="S453" s="85">
        <f t="shared" si="236"/>
        <v>30</v>
      </c>
      <c r="T453" s="87">
        <v>72</v>
      </c>
      <c r="U453" s="82"/>
      <c r="V453" s="108">
        <f t="shared" si="237"/>
        <v>44854</v>
      </c>
      <c r="W453" s="109">
        <f t="shared" si="213"/>
        <v>0</v>
      </c>
      <c r="X453" s="95">
        <f t="shared" si="214"/>
        <v>2</v>
      </c>
      <c r="Y453" s="110">
        <f t="shared" si="215"/>
        <v>72</v>
      </c>
      <c r="Z453" s="111">
        <f t="shared" si="238"/>
        <v>1383.58</v>
      </c>
      <c r="AA453" s="112">
        <f t="shared" si="239"/>
        <v>50</v>
      </c>
      <c r="AB453" s="112">
        <f t="shared" si="216"/>
        <v>1333.58</v>
      </c>
      <c r="AC453" s="111">
        <f t="shared" si="251"/>
        <v>270.66000000000003</v>
      </c>
      <c r="AD453" s="113">
        <f t="shared" si="254"/>
        <v>1062.9199999999998</v>
      </c>
      <c r="AE453" s="114">
        <f t="shared" si="240"/>
        <v>128853.5600000001</v>
      </c>
      <c r="AF453" s="86">
        <f t="shared" si="252"/>
        <v>44854</v>
      </c>
      <c r="AG453" s="86">
        <f t="shared" si="217"/>
        <v>44489</v>
      </c>
      <c r="AH453" s="211">
        <f t="shared" si="218"/>
        <v>365</v>
      </c>
      <c r="AI453" s="213">
        <f t="shared" si="219"/>
        <v>30</v>
      </c>
      <c r="AJ453" s="218">
        <f t="shared" si="253"/>
        <v>2165</v>
      </c>
      <c r="AK453" s="103">
        <f t="shared" si="241"/>
        <v>309.28571428571428</v>
      </c>
      <c r="AL453" s="82">
        <f t="shared" si="242"/>
        <v>309</v>
      </c>
      <c r="AM453" s="105">
        <f t="shared" si="243"/>
        <v>2</v>
      </c>
      <c r="AN453" s="87">
        <f t="shared" si="244"/>
        <v>71</v>
      </c>
      <c r="AO453" s="240">
        <f t="shared" si="245"/>
        <v>5</v>
      </c>
      <c r="AP453" s="87">
        <f t="shared" si="246"/>
        <v>5</v>
      </c>
      <c r="AQ453" s="85">
        <f t="shared" si="247"/>
        <v>340</v>
      </c>
      <c r="AR453" s="232">
        <f t="shared" si="220"/>
        <v>2</v>
      </c>
      <c r="AS453" s="112">
        <f t="shared" si="221"/>
        <v>1.5435741874818931</v>
      </c>
      <c r="AT453" s="125">
        <f t="shared" si="222"/>
        <v>3655.2134397077602</v>
      </c>
      <c r="AU453" s="256">
        <f t="shared" si="223"/>
        <v>1246.0699912234545</v>
      </c>
      <c r="AV453" s="109">
        <f t="shared" si="224"/>
        <v>129963.95821850313</v>
      </c>
      <c r="AW453" s="199">
        <f t="shared" si="248"/>
        <v>1.7986258335476184</v>
      </c>
      <c r="AX453" s="95">
        <f t="shared" si="225"/>
        <v>4699.6748782161767</v>
      </c>
      <c r="AY453" s="194">
        <f t="shared" si="249"/>
        <v>44854</v>
      </c>
      <c r="BA453" s="194">
        <f t="shared" si="250"/>
        <v>44854</v>
      </c>
      <c r="BL453" s="151"/>
      <c r="BM453" s="151"/>
      <c r="BN453" s="151"/>
      <c r="BO453" s="151"/>
      <c r="BP453" s="151"/>
      <c r="BQ453" s="151"/>
      <c r="BR453" s="151"/>
      <c r="BS453" s="96"/>
    </row>
    <row r="454" spans="1:71" hidden="1" x14ac:dyDescent="0.3">
      <c r="A454" s="21">
        <v>73</v>
      </c>
      <c r="B454" s="86">
        <f t="shared" si="206"/>
        <v>44520</v>
      </c>
      <c r="C454" s="82">
        <f t="shared" si="207"/>
        <v>365</v>
      </c>
      <c r="D454" s="82">
        <f t="shared" si="209"/>
        <v>31</v>
      </c>
      <c r="E454" s="85">
        <f t="shared" si="208"/>
        <v>2196</v>
      </c>
      <c r="F454" s="103">
        <f t="shared" si="226"/>
        <v>313.71428571428572</v>
      </c>
      <c r="G454" s="82">
        <f t="shared" si="227"/>
        <v>313</v>
      </c>
      <c r="H454" s="85">
        <f t="shared" si="228"/>
        <v>5</v>
      </c>
      <c r="I454" s="87">
        <f t="shared" si="229"/>
        <v>72</v>
      </c>
      <c r="J454" s="104">
        <f t="shared" si="230"/>
        <v>0</v>
      </c>
      <c r="K454" s="87">
        <f t="shared" si="210"/>
        <v>6</v>
      </c>
      <c r="L454" s="85">
        <f t="shared" si="211"/>
        <v>5</v>
      </c>
      <c r="M454" s="82">
        <f t="shared" si="231"/>
        <v>4.4285714285714288</v>
      </c>
      <c r="N454" s="82">
        <f t="shared" si="212"/>
        <v>4</v>
      </c>
      <c r="O454" s="85">
        <f t="shared" si="232"/>
        <v>3</v>
      </c>
      <c r="P454" s="87">
        <f t="shared" si="233"/>
        <v>1</v>
      </c>
      <c r="Q454" s="85">
        <f t="shared" si="234"/>
        <v>0</v>
      </c>
      <c r="R454" s="87">
        <f t="shared" si="235"/>
        <v>0</v>
      </c>
      <c r="S454" s="85">
        <f t="shared" si="236"/>
        <v>31</v>
      </c>
      <c r="T454" s="87">
        <v>73</v>
      </c>
      <c r="U454" s="82">
        <f>T454</f>
        <v>73</v>
      </c>
      <c r="V454" s="108">
        <f t="shared" si="237"/>
        <v>44885</v>
      </c>
      <c r="W454" s="109">
        <f t="shared" si="213"/>
        <v>600</v>
      </c>
      <c r="X454" s="95">
        <f t="shared" si="214"/>
        <v>2</v>
      </c>
      <c r="Y454" s="110">
        <f t="shared" si="215"/>
        <v>73</v>
      </c>
      <c r="Z454" s="111">
        <f t="shared" si="238"/>
        <v>1383.58</v>
      </c>
      <c r="AA454" s="112">
        <f t="shared" si="239"/>
        <v>50</v>
      </c>
      <c r="AB454" s="112">
        <f t="shared" si="216"/>
        <v>1333.58</v>
      </c>
      <c r="AC454" s="111">
        <f t="shared" si="251"/>
        <v>268.44</v>
      </c>
      <c r="AD454" s="113">
        <f t="shared" si="254"/>
        <v>1065.1399999999999</v>
      </c>
      <c r="AE454" s="114">
        <f t="shared" si="240"/>
        <v>127788.4200000001</v>
      </c>
      <c r="AF454" s="86">
        <f t="shared" si="252"/>
        <v>44885</v>
      </c>
      <c r="AG454" s="86">
        <f t="shared" si="217"/>
        <v>44520</v>
      </c>
      <c r="AH454" s="211">
        <f t="shared" si="218"/>
        <v>365</v>
      </c>
      <c r="AI454" s="213">
        <f t="shared" si="219"/>
        <v>31</v>
      </c>
      <c r="AJ454" s="218">
        <f t="shared" si="253"/>
        <v>2196</v>
      </c>
      <c r="AK454" s="103">
        <f t="shared" si="241"/>
        <v>313.71428571428572</v>
      </c>
      <c r="AL454" s="82">
        <f t="shared" si="242"/>
        <v>313</v>
      </c>
      <c r="AM454" s="105">
        <f t="shared" si="243"/>
        <v>5</v>
      </c>
      <c r="AN454" s="87">
        <f t="shared" si="244"/>
        <v>72</v>
      </c>
      <c r="AO454" s="240">
        <f t="shared" si="245"/>
        <v>5</v>
      </c>
      <c r="AP454" s="87">
        <f t="shared" si="246"/>
        <v>6</v>
      </c>
      <c r="AQ454" s="85">
        <f t="shared" si="247"/>
        <v>5</v>
      </c>
      <c r="AR454" s="232">
        <f t="shared" si="220"/>
        <v>602</v>
      </c>
      <c r="AS454" s="112">
        <f t="shared" si="221"/>
        <v>462.94720718384957</v>
      </c>
      <c r="AT454" s="125">
        <f t="shared" si="222"/>
        <v>3653.6698655202786</v>
      </c>
      <c r="AU454" s="256">
        <f t="shared" si="223"/>
        <v>1782.9463846153535</v>
      </c>
      <c r="AV454" s="109">
        <f t="shared" si="224"/>
        <v>128717.88822727968</v>
      </c>
      <c r="AW454" s="199">
        <f t="shared" si="248"/>
        <v>540.5643305927955</v>
      </c>
      <c r="AX454" s="95">
        <f t="shared" si="225"/>
        <v>4697.876252382629</v>
      </c>
      <c r="AY454" s="194">
        <f t="shared" si="249"/>
        <v>44885</v>
      </c>
      <c r="BA454" s="194">
        <f t="shared" si="250"/>
        <v>44885</v>
      </c>
      <c r="BL454" s="151"/>
      <c r="BM454" s="151"/>
      <c r="BN454" s="151"/>
      <c r="BO454" s="151"/>
      <c r="BP454" s="151"/>
      <c r="BQ454" s="151"/>
      <c r="BR454" s="151"/>
      <c r="BS454" s="96"/>
    </row>
    <row r="455" spans="1:71" hidden="1" x14ac:dyDescent="0.3">
      <c r="A455" s="21">
        <v>74</v>
      </c>
      <c r="B455" s="86">
        <f t="shared" si="206"/>
        <v>44550</v>
      </c>
      <c r="C455" s="82">
        <f t="shared" si="207"/>
        <v>365</v>
      </c>
      <c r="D455" s="82">
        <f t="shared" si="209"/>
        <v>30</v>
      </c>
      <c r="E455" s="85">
        <f t="shared" si="208"/>
        <v>2226</v>
      </c>
      <c r="F455" s="103">
        <f t="shared" si="226"/>
        <v>318</v>
      </c>
      <c r="G455" s="82">
        <f t="shared" si="227"/>
        <v>318</v>
      </c>
      <c r="H455" s="85">
        <f t="shared" si="228"/>
        <v>0</v>
      </c>
      <c r="I455" s="87">
        <f t="shared" si="229"/>
        <v>73</v>
      </c>
      <c r="J455" s="104">
        <f t="shared" si="230"/>
        <v>0</v>
      </c>
      <c r="K455" s="87">
        <f t="shared" si="210"/>
        <v>6</v>
      </c>
      <c r="L455" s="85">
        <f t="shared" si="211"/>
        <v>35</v>
      </c>
      <c r="M455" s="82">
        <f t="shared" si="231"/>
        <v>4.2857142857142856</v>
      </c>
      <c r="N455" s="82">
        <f t="shared" si="212"/>
        <v>4</v>
      </c>
      <c r="O455" s="85">
        <f t="shared" si="232"/>
        <v>2</v>
      </c>
      <c r="P455" s="87">
        <f t="shared" si="233"/>
        <v>1</v>
      </c>
      <c r="Q455" s="85">
        <f t="shared" si="234"/>
        <v>0</v>
      </c>
      <c r="R455" s="87">
        <f t="shared" si="235"/>
        <v>0</v>
      </c>
      <c r="S455" s="85">
        <f t="shared" si="236"/>
        <v>30</v>
      </c>
      <c r="T455" s="87">
        <v>74</v>
      </c>
      <c r="U455" s="82"/>
      <c r="V455" s="108">
        <f t="shared" si="237"/>
        <v>44915</v>
      </c>
      <c r="W455" s="109">
        <f t="shared" si="213"/>
        <v>0</v>
      </c>
      <c r="X455" s="95">
        <f t="shared" si="214"/>
        <v>2</v>
      </c>
      <c r="Y455" s="110">
        <f t="shared" si="215"/>
        <v>74</v>
      </c>
      <c r="Z455" s="111">
        <f t="shared" si="238"/>
        <v>1383.58</v>
      </c>
      <c r="AA455" s="112">
        <f t="shared" si="239"/>
        <v>50</v>
      </c>
      <c r="AB455" s="112">
        <f t="shared" si="216"/>
        <v>1333.58</v>
      </c>
      <c r="AC455" s="111">
        <f t="shared" si="251"/>
        <v>266.23</v>
      </c>
      <c r="AD455" s="113">
        <f t="shared" si="254"/>
        <v>1067.3499999999999</v>
      </c>
      <c r="AE455" s="114">
        <f t="shared" si="240"/>
        <v>126721.07000000009</v>
      </c>
      <c r="AF455" s="86">
        <f t="shared" si="252"/>
        <v>44915</v>
      </c>
      <c r="AG455" s="86">
        <f t="shared" si="217"/>
        <v>44550</v>
      </c>
      <c r="AH455" s="211">
        <f t="shared" si="218"/>
        <v>365</v>
      </c>
      <c r="AI455" s="213">
        <f t="shared" si="219"/>
        <v>30</v>
      </c>
      <c r="AJ455" s="218">
        <f t="shared" si="253"/>
        <v>2226</v>
      </c>
      <c r="AK455" s="103">
        <f t="shared" si="241"/>
        <v>318</v>
      </c>
      <c r="AL455" s="82">
        <f t="shared" si="242"/>
        <v>318</v>
      </c>
      <c r="AM455" s="105">
        <f t="shared" si="243"/>
        <v>0</v>
      </c>
      <c r="AN455" s="87">
        <f t="shared" si="244"/>
        <v>73</v>
      </c>
      <c r="AO455" s="240">
        <f t="shared" si="245"/>
        <v>5</v>
      </c>
      <c r="AP455" s="87">
        <f t="shared" si="246"/>
        <v>6</v>
      </c>
      <c r="AQ455" s="85">
        <f t="shared" si="247"/>
        <v>35</v>
      </c>
      <c r="AR455" s="232">
        <f t="shared" si="220"/>
        <v>2</v>
      </c>
      <c r="AS455" s="112">
        <f t="shared" si="221"/>
        <v>1.5325068991235997</v>
      </c>
      <c r="AT455" s="125">
        <f t="shared" si="222"/>
        <v>3190.722658336429</v>
      </c>
      <c r="AU455" s="256">
        <f t="shared" si="223"/>
        <v>1242.3496754405019</v>
      </c>
      <c r="AV455" s="109">
        <f t="shared" si="224"/>
        <v>126934.94184266432</v>
      </c>
      <c r="AW455" s="199">
        <f t="shared" si="248"/>
        <v>1.7932557852170237</v>
      </c>
      <c r="AX455" s="95">
        <f t="shared" si="225"/>
        <v>4157.3119217898338</v>
      </c>
      <c r="AY455" s="194">
        <f t="shared" si="249"/>
        <v>44915</v>
      </c>
      <c r="BA455" s="194">
        <f t="shared" si="250"/>
        <v>44915</v>
      </c>
      <c r="BL455" s="151"/>
      <c r="BM455" s="151"/>
      <c r="BN455" s="151"/>
      <c r="BO455" s="151"/>
      <c r="BP455" s="151"/>
      <c r="BQ455" s="151"/>
      <c r="BR455" s="151"/>
      <c r="BS455" s="96"/>
    </row>
    <row r="456" spans="1:71" hidden="1" x14ac:dyDescent="0.3">
      <c r="A456" s="21">
        <v>75</v>
      </c>
      <c r="B456" s="86">
        <f t="shared" si="206"/>
        <v>44581</v>
      </c>
      <c r="C456" s="82">
        <f t="shared" si="207"/>
        <v>365</v>
      </c>
      <c r="D456" s="82">
        <f t="shared" si="209"/>
        <v>31</v>
      </c>
      <c r="E456" s="85">
        <f t="shared" si="208"/>
        <v>2257</v>
      </c>
      <c r="F456" s="103">
        <f t="shared" si="226"/>
        <v>322.42857142857144</v>
      </c>
      <c r="G456" s="82">
        <f t="shared" si="227"/>
        <v>322</v>
      </c>
      <c r="H456" s="85">
        <f t="shared" si="228"/>
        <v>3</v>
      </c>
      <c r="I456" s="87">
        <f t="shared" si="229"/>
        <v>74</v>
      </c>
      <c r="J456" s="104">
        <f t="shared" si="230"/>
        <v>0</v>
      </c>
      <c r="K456" s="87">
        <f t="shared" si="210"/>
        <v>6</v>
      </c>
      <c r="L456" s="85">
        <f t="shared" si="211"/>
        <v>66</v>
      </c>
      <c r="M456" s="82">
        <f t="shared" si="231"/>
        <v>4.4285714285714288</v>
      </c>
      <c r="N456" s="82">
        <f t="shared" si="212"/>
        <v>4</v>
      </c>
      <c r="O456" s="85">
        <f t="shared" si="232"/>
        <v>3</v>
      </c>
      <c r="P456" s="87">
        <f t="shared" si="233"/>
        <v>1</v>
      </c>
      <c r="Q456" s="85">
        <f t="shared" si="234"/>
        <v>0</v>
      </c>
      <c r="R456" s="87">
        <f t="shared" si="235"/>
        <v>0</v>
      </c>
      <c r="S456" s="85">
        <f t="shared" si="236"/>
        <v>31</v>
      </c>
      <c r="T456" s="87">
        <v>75</v>
      </c>
      <c r="U456" s="82"/>
      <c r="V456" s="108">
        <f t="shared" si="237"/>
        <v>44946</v>
      </c>
      <c r="W456" s="109">
        <f t="shared" si="213"/>
        <v>0</v>
      </c>
      <c r="X456" s="95">
        <f t="shared" si="214"/>
        <v>2</v>
      </c>
      <c r="Y456" s="110">
        <f t="shared" si="215"/>
        <v>75</v>
      </c>
      <c r="Z456" s="111">
        <f t="shared" si="238"/>
        <v>1383.58</v>
      </c>
      <c r="AA456" s="112">
        <f t="shared" si="239"/>
        <v>50</v>
      </c>
      <c r="AB456" s="112">
        <f t="shared" si="216"/>
        <v>1333.58</v>
      </c>
      <c r="AC456" s="111">
        <f t="shared" si="251"/>
        <v>264</v>
      </c>
      <c r="AD456" s="113">
        <f t="shared" si="254"/>
        <v>1069.58</v>
      </c>
      <c r="AE456" s="114">
        <f t="shared" si="240"/>
        <v>125651.49000000009</v>
      </c>
      <c r="AF456" s="86">
        <f t="shared" si="252"/>
        <v>44946</v>
      </c>
      <c r="AG456" s="86">
        <f t="shared" si="217"/>
        <v>44581</v>
      </c>
      <c r="AH456" s="211">
        <f t="shared" si="218"/>
        <v>365</v>
      </c>
      <c r="AI456" s="213">
        <f t="shared" si="219"/>
        <v>31</v>
      </c>
      <c r="AJ456" s="218">
        <f t="shared" si="253"/>
        <v>2257</v>
      </c>
      <c r="AK456" s="103">
        <f t="shared" si="241"/>
        <v>322.42857142857144</v>
      </c>
      <c r="AL456" s="82">
        <f t="shared" si="242"/>
        <v>322</v>
      </c>
      <c r="AM456" s="105">
        <f t="shared" si="243"/>
        <v>3</v>
      </c>
      <c r="AN456" s="87">
        <f t="shared" si="244"/>
        <v>74</v>
      </c>
      <c r="AO456" s="240">
        <f t="shared" si="245"/>
        <v>5</v>
      </c>
      <c r="AP456" s="87">
        <f t="shared" si="246"/>
        <v>6</v>
      </c>
      <c r="AQ456" s="85">
        <f t="shared" si="247"/>
        <v>66</v>
      </c>
      <c r="AR456" s="232">
        <f t="shared" si="220"/>
        <v>2</v>
      </c>
      <c r="AS456" s="112">
        <f t="shared" si="221"/>
        <v>1.5270030473983434</v>
      </c>
      <c r="AT456" s="125">
        <f t="shared" si="222"/>
        <v>3189.1901514373053</v>
      </c>
      <c r="AU456" s="256">
        <f t="shared" si="223"/>
        <v>1240.4632819821934</v>
      </c>
      <c r="AV456" s="109">
        <f t="shared" si="224"/>
        <v>125692.59216722382</v>
      </c>
      <c r="AW456" s="199">
        <f t="shared" si="248"/>
        <v>1.7905328916153431</v>
      </c>
      <c r="AX456" s="95">
        <f t="shared" si="225"/>
        <v>4155.5186660046165</v>
      </c>
      <c r="AY456" s="194">
        <f t="shared" si="249"/>
        <v>44946</v>
      </c>
      <c r="BA456" s="194">
        <f t="shared" si="250"/>
        <v>44946</v>
      </c>
      <c r="BL456" s="151"/>
      <c r="BM456" s="151"/>
      <c r="BN456" s="151"/>
      <c r="BO456" s="151"/>
      <c r="BP456" s="151"/>
      <c r="BQ456" s="151"/>
      <c r="BR456" s="151"/>
      <c r="BS456" s="96"/>
    </row>
    <row r="457" spans="1:71" hidden="1" x14ac:dyDescent="0.3">
      <c r="A457" s="21">
        <v>76</v>
      </c>
      <c r="B457" s="86">
        <f t="shared" si="206"/>
        <v>44612</v>
      </c>
      <c r="C457" s="82">
        <f t="shared" si="207"/>
        <v>365</v>
      </c>
      <c r="D457" s="82">
        <f t="shared" si="209"/>
        <v>31</v>
      </c>
      <c r="E457" s="85">
        <f t="shared" si="208"/>
        <v>2288</v>
      </c>
      <c r="F457" s="103">
        <f t="shared" si="226"/>
        <v>326.85714285714283</v>
      </c>
      <c r="G457" s="82">
        <f t="shared" si="227"/>
        <v>326</v>
      </c>
      <c r="H457" s="85">
        <f t="shared" si="228"/>
        <v>6</v>
      </c>
      <c r="I457" s="87">
        <f t="shared" si="229"/>
        <v>75</v>
      </c>
      <c r="J457" s="104">
        <f t="shared" si="230"/>
        <v>0</v>
      </c>
      <c r="K457" s="87">
        <f t="shared" si="210"/>
        <v>6</v>
      </c>
      <c r="L457" s="85">
        <f t="shared" si="211"/>
        <v>97</v>
      </c>
      <c r="M457" s="82">
        <f t="shared" si="231"/>
        <v>4.4285714285714288</v>
      </c>
      <c r="N457" s="82">
        <f t="shared" si="212"/>
        <v>4</v>
      </c>
      <c r="O457" s="85">
        <f t="shared" si="232"/>
        <v>3</v>
      </c>
      <c r="P457" s="87">
        <f t="shared" si="233"/>
        <v>1</v>
      </c>
      <c r="Q457" s="85">
        <f t="shared" si="234"/>
        <v>0</v>
      </c>
      <c r="R457" s="87">
        <f t="shared" si="235"/>
        <v>0</v>
      </c>
      <c r="S457" s="85">
        <f t="shared" si="236"/>
        <v>31</v>
      </c>
      <c r="T457" s="87">
        <v>76</v>
      </c>
      <c r="U457" s="82"/>
      <c r="V457" s="108">
        <f t="shared" si="237"/>
        <v>44977</v>
      </c>
      <c r="W457" s="109">
        <f t="shared" si="213"/>
        <v>0</v>
      </c>
      <c r="X457" s="95">
        <f t="shared" si="214"/>
        <v>2</v>
      </c>
      <c r="Y457" s="110">
        <f t="shared" si="215"/>
        <v>76</v>
      </c>
      <c r="Z457" s="111">
        <f t="shared" si="238"/>
        <v>1383.58</v>
      </c>
      <c r="AA457" s="112">
        <f t="shared" si="239"/>
        <v>50</v>
      </c>
      <c r="AB457" s="112">
        <f t="shared" si="216"/>
        <v>1333.58</v>
      </c>
      <c r="AC457" s="111">
        <f t="shared" si="251"/>
        <v>261.77</v>
      </c>
      <c r="AD457" s="113">
        <f t="shared" si="254"/>
        <v>1071.81</v>
      </c>
      <c r="AE457" s="114">
        <f t="shared" si="240"/>
        <v>124579.68000000009</v>
      </c>
      <c r="AF457" s="86">
        <f t="shared" si="252"/>
        <v>44977</v>
      </c>
      <c r="AG457" s="86">
        <f t="shared" si="217"/>
        <v>44612</v>
      </c>
      <c r="AH457" s="211">
        <f t="shared" si="218"/>
        <v>365</v>
      </c>
      <c r="AI457" s="213">
        <f t="shared" si="219"/>
        <v>31</v>
      </c>
      <c r="AJ457" s="218">
        <f t="shared" si="253"/>
        <v>2288</v>
      </c>
      <c r="AK457" s="103">
        <f t="shared" si="241"/>
        <v>326.85714285714283</v>
      </c>
      <c r="AL457" s="82">
        <f t="shared" si="242"/>
        <v>326</v>
      </c>
      <c r="AM457" s="105">
        <f t="shared" si="243"/>
        <v>6</v>
      </c>
      <c r="AN457" s="87">
        <f t="shared" si="244"/>
        <v>75</v>
      </c>
      <c r="AO457" s="240">
        <f t="shared" si="245"/>
        <v>5</v>
      </c>
      <c r="AP457" s="87">
        <f t="shared" si="246"/>
        <v>6</v>
      </c>
      <c r="AQ457" s="85">
        <f t="shared" si="247"/>
        <v>97</v>
      </c>
      <c r="AR457" s="232">
        <f t="shared" si="220"/>
        <v>2</v>
      </c>
      <c r="AS457" s="112">
        <f t="shared" si="221"/>
        <v>1.5215189622293297</v>
      </c>
      <c r="AT457" s="125">
        <f t="shared" si="222"/>
        <v>3187.6631483899068</v>
      </c>
      <c r="AU457" s="256">
        <f t="shared" si="223"/>
        <v>1238.579752838458</v>
      </c>
      <c r="AV457" s="109">
        <f t="shared" si="224"/>
        <v>124452.12888524162</v>
      </c>
      <c r="AW457" s="199">
        <f t="shared" si="248"/>
        <v>1.7878141324765919</v>
      </c>
      <c r="AX457" s="95">
        <f t="shared" si="225"/>
        <v>4153.7281331130016</v>
      </c>
      <c r="AY457" s="194">
        <f t="shared" si="249"/>
        <v>44977</v>
      </c>
      <c r="BA457" s="194">
        <f t="shared" si="250"/>
        <v>44977</v>
      </c>
      <c r="BL457" s="151"/>
      <c r="BM457" s="151"/>
      <c r="BN457" s="151"/>
      <c r="BO457" s="151"/>
      <c r="BP457" s="151"/>
      <c r="BQ457" s="151"/>
      <c r="BR457" s="151"/>
      <c r="BS457" s="96"/>
    </row>
    <row r="458" spans="1:71" hidden="1" x14ac:dyDescent="0.3">
      <c r="A458" s="21">
        <v>77</v>
      </c>
      <c r="B458" s="86">
        <f t="shared" si="206"/>
        <v>44640</v>
      </c>
      <c r="C458" s="82">
        <f t="shared" si="207"/>
        <v>365</v>
      </c>
      <c r="D458" s="82">
        <f t="shared" si="209"/>
        <v>28</v>
      </c>
      <c r="E458" s="85">
        <f t="shared" si="208"/>
        <v>2316</v>
      </c>
      <c r="F458" s="103">
        <f t="shared" si="226"/>
        <v>330.85714285714283</v>
      </c>
      <c r="G458" s="82">
        <f t="shared" si="227"/>
        <v>330</v>
      </c>
      <c r="H458" s="85">
        <f t="shared" si="228"/>
        <v>6</v>
      </c>
      <c r="I458" s="87">
        <f t="shared" si="229"/>
        <v>76</v>
      </c>
      <c r="J458" s="104">
        <f t="shared" si="230"/>
        <v>0</v>
      </c>
      <c r="K458" s="87">
        <f t="shared" si="210"/>
        <v>6</v>
      </c>
      <c r="L458" s="85">
        <f t="shared" si="211"/>
        <v>125</v>
      </c>
      <c r="M458" s="82">
        <f t="shared" si="231"/>
        <v>4</v>
      </c>
      <c r="N458" s="82">
        <f t="shared" si="212"/>
        <v>4</v>
      </c>
      <c r="O458" s="85">
        <f t="shared" si="232"/>
        <v>0</v>
      </c>
      <c r="P458" s="87">
        <f t="shared" si="233"/>
        <v>1</v>
      </c>
      <c r="Q458" s="85">
        <f t="shared" si="234"/>
        <v>0</v>
      </c>
      <c r="R458" s="87">
        <f t="shared" si="235"/>
        <v>0</v>
      </c>
      <c r="S458" s="85">
        <f t="shared" si="236"/>
        <v>28</v>
      </c>
      <c r="T458" s="87">
        <v>77</v>
      </c>
      <c r="U458" s="82"/>
      <c r="V458" s="108">
        <f t="shared" si="237"/>
        <v>45005</v>
      </c>
      <c r="W458" s="109">
        <f t="shared" si="213"/>
        <v>0</v>
      </c>
      <c r="X458" s="95">
        <f t="shared" si="214"/>
        <v>2</v>
      </c>
      <c r="Y458" s="110">
        <f t="shared" si="215"/>
        <v>77</v>
      </c>
      <c r="Z458" s="111">
        <f t="shared" si="238"/>
        <v>1383.58</v>
      </c>
      <c r="AA458" s="112">
        <f t="shared" si="239"/>
        <v>50</v>
      </c>
      <c r="AB458" s="112">
        <f t="shared" si="216"/>
        <v>1333.58</v>
      </c>
      <c r="AC458" s="111">
        <f t="shared" si="251"/>
        <v>259.54000000000002</v>
      </c>
      <c r="AD458" s="113">
        <f t="shared" si="254"/>
        <v>1074.04</v>
      </c>
      <c r="AE458" s="114">
        <f t="shared" si="240"/>
        <v>123505.6400000001</v>
      </c>
      <c r="AF458" s="86">
        <f t="shared" si="252"/>
        <v>45005</v>
      </c>
      <c r="AG458" s="86">
        <f t="shared" si="217"/>
        <v>44640</v>
      </c>
      <c r="AH458" s="211">
        <f t="shared" si="218"/>
        <v>365</v>
      </c>
      <c r="AI458" s="213">
        <f t="shared" si="219"/>
        <v>28</v>
      </c>
      <c r="AJ458" s="218">
        <f t="shared" si="253"/>
        <v>2316</v>
      </c>
      <c r="AK458" s="103">
        <f t="shared" si="241"/>
        <v>330.85714285714283</v>
      </c>
      <c r="AL458" s="82">
        <f t="shared" si="242"/>
        <v>330</v>
      </c>
      <c r="AM458" s="105">
        <f t="shared" si="243"/>
        <v>6</v>
      </c>
      <c r="AN458" s="87">
        <f t="shared" si="244"/>
        <v>76</v>
      </c>
      <c r="AO458" s="240">
        <f t="shared" si="245"/>
        <v>5</v>
      </c>
      <c r="AP458" s="87">
        <f t="shared" si="246"/>
        <v>6</v>
      </c>
      <c r="AQ458" s="85">
        <f t="shared" si="247"/>
        <v>126</v>
      </c>
      <c r="AR458" s="232">
        <f t="shared" si="220"/>
        <v>2</v>
      </c>
      <c r="AS458" s="112">
        <f t="shared" si="221"/>
        <v>1.5160545726268655</v>
      </c>
      <c r="AT458" s="125">
        <f t="shared" si="222"/>
        <v>3186.1416294276773</v>
      </c>
      <c r="AU458" s="256">
        <f t="shared" si="223"/>
        <v>1236.8809590303358</v>
      </c>
      <c r="AV458" s="109">
        <f t="shared" si="224"/>
        <v>123213.54913240316</v>
      </c>
      <c r="AW458" s="199">
        <f t="shared" si="248"/>
        <v>1.7853620274979949</v>
      </c>
      <c r="AX458" s="95">
        <f t="shared" si="225"/>
        <v>4151.9403189805253</v>
      </c>
      <c r="AY458" s="194">
        <f t="shared" si="249"/>
        <v>45005</v>
      </c>
      <c r="BA458" s="194">
        <f t="shared" si="250"/>
        <v>45005</v>
      </c>
      <c r="BL458" s="151"/>
      <c r="BM458" s="151"/>
      <c r="BN458" s="151"/>
      <c r="BO458" s="151"/>
      <c r="BP458" s="151"/>
      <c r="BQ458" s="151"/>
      <c r="BR458" s="151"/>
      <c r="BS458" s="96"/>
    </row>
    <row r="459" spans="1:71" hidden="1" x14ac:dyDescent="0.3">
      <c r="A459" s="21">
        <v>78</v>
      </c>
      <c r="B459" s="86">
        <f t="shared" si="206"/>
        <v>44671</v>
      </c>
      <c r="C459" s="82">
        <f t="shared" si="207"/>
        <v>365</v>
      </c>
      <c r="D459" s="82">
        <f t="shared" si="209"/>
        <v>31</v>
      </c>
      <c r="E459" s="85">
        <f t="shared" si="208"/>
        <v>2347</v>
      </c>
      <c r="F459" s="103">
        <f t="shared" si="226"/>
        <v>335.28571428571428</v>
      </c>
      <c r="G459" s="82">
        <f t="shared" si="227"/>
        <v>335</v>
      </c>
      <c r="H459" s="85">
        <f t="shared" si="228"/>
        <v>2</v>
      </c>
      <c r="I459" s="87">
        <f t="shared" si="229"/>
        <v>77</v>
      </c>
      <c r="J459" s="104">
        <f t="shared" si="230"/>
        <v>0</v>
      </c>
      <c r="K459" s="87">
        <f t="shared" si="210"/>
        <v>6</v>
      </c>
      <c r="L459" s="85">
        <f t="shared" si="211"/>
        <v>156</v>
      </c>
      <c r="M459" s="82">
        <f t="shared" si="231"/>
        <v>4.4285714285714288</v>
      </c>
      <c r="N459" s="82">
        <f t="shared" si="212"/>
        <v>4</v>
      </c>
      <c r="O459" s="85">
        <f t="shared" si="232"/>
        <v>3</v>
      </c>
      <c r="P459" s="87">
        <f t="shared" si="233"/>
        <v>1</v>
      </c>
      <c r="Q459" s="85">
        <f t="shared" si="234"/>
        <v>0</v>
      </c>
      <c r="R459" s="87">
        <f t="shared" si="235"/>
        <v>0</v>
      </c>
      <c r="S459" s="85">
        <f t="shared" si="236"/>
        <v>31</v>
      </c>
      <c r="T459" s="87">
        <v>78</v>
      </c>
      <c r="U459" s="82"/>
      <c r="V459" s="108">
        <f t="shared" si="237"/>
        <v>45036</v>
      </c>
      <c r="W459" s="109">
        <f t="shared" si="213"/>
        <v>0</v>
      </c>
      <c r="X459" s="95">
        <f t="shared" si="214"/>
        <v>2</v>
      </c>
      <c r="Y459" s="110">
        <f t="shared" si="215"/>
        <v>78</v>
      </c>
      <c r="Z459" s="111">
        <f t="shared" si="238"/>
        <v>1383.58</v>
      </c>
      <c r="AA459" s="112">
        <f t="shared" si="239"/>
        <v>50</v>
      </c>
      <c r="AB459" s="112">
        <f t="shared" si="216"/>
        <v>1333.58</v>
      </c>
      <c r="AC459" s="111">
        <f t="shared" si="251"/>
        <v>257.3</v>
      </c>
      <c r="AD459" s="113">
        <f t="shared" si="254"/>
        <v>1076.28</v>
      </c>
      <c r="AE459" s="114">
        <f t="shared" si="240"/>
        <v>122429.3600000001</v>
      </c>
      <c r="AF459" s="86">
        <f t="shared" si="252"/>
        <v>45036</v>
      </c>
      <c r="AG459" s="86">
        <f t="shared" si="217"/>
        <v>44671</v>
      </c>
      <c r="AH459" s="211">
        <f t="shared" si="218"/>
        <v>365</v>
      </c>
      <c r="AI459" s="213">
        <f t="shared" si="219"/>
        <v>31</v>
      </c>
      <c r="AJ459" s="218">
        <f t="shared" si="253"/>
        <v>2347</v>
      </c>
      <c r="AK459" s="103">
        <f t="shared" si="241"/>
        <v>335.28571428571428</v>
      </c>
      <c r="AL459" s="82">
        <f t="shared" si="242"/>
        <v>335</v>
      </c>
      <c r="AM459" s="105">
        <f t="shared" si="243"/>
        <v>2</v>
      </c>
      <c r="AN459" s="87">
        <f t="shared" si="244"/>
        <v>77</v>
      </c>
      <c r="AO459" s="240">
        <f t="shared" si="245"/>
        <v>5</v>
      </c>
      <c r="AP459" s="87">
        <f t="shared" si="246"/>
        <v>6</v>
      </c>
      <c r="AQ459" s="85">
        <f t="shared" si="247"/>
        <v>157</v>
      </c>
      <c r="AR459" s="232">
        <f t="shared" si="220"/>
        <v>2</v>
      </c>
      <c r="AS459" s="112">
        <f t="shared" si="221"/>
        <v>1.5106098078562098</v>
      </c>
      <c r="AT459" s="125">
        <f t="shared" si="222"/>
        <v>3184.6255748550507</v>
      </c>
      <c r="AU459" s="256">
        <f t="shared" si="223"/>
        <v>1235.0028693137724</v>
      </c>
      <c r="AV459" s="109">
        <f t="shared" si="224"/>
        <v>121976.66817337282</v>
      </c>
      <c r="AW459" s="199">
        <f t="shared" si="248"/>
        <v>1.7826511198397386</v>
      </c>
      <c r="AX459" s="95">
        <f t="shared" si="225"/>
        <v>4150.1549569530271</v>
      </c>
      <c r="AY459" s="194">
        <f t="shared" si="249"/>
        <v>45036</v>
      </c>
      <c r="BA459" s="194">
        <f t="shared" si="250"/>
        <v>45036</v>
      </c>
      <c r="BL459" s="151"/>
      <c r="BM459" s="151"/>
      <c r="BN459" s="151"/>
      <c r="BO459" s="151"/>
      <c r="BP459" s="151"/>
      <c r="BQ459" s="151"/>
      <c r="BR459" s="151"/>
      <c r="BS459" s="96"/>
    </row>
    <row r="460" spans="1:71" hidden="1" x14ac:dyDescent="0.3">
      <c r="A460" s="21">
        <v>79</v>
      </c>
      <c r="B460" s="86">
        <f t="shared" si="206"/>
        <v>44701</v>
      </c>
      <c r="C460" s="82">
        <f t="shared" si="207"/>
        <v>365</v>
      </c>
      <c r="D460" s="82">
        <f t="shared" si="209"/>
        <v>30</v>
      </c>
      <c r="E460" s="85">
        <f t="shared" si="208"/>
        <v>2377</v>
      </c>
      <c r="F460" s="103">
        <f t="shared" si="226"/>
        <v>339.57142857142856</v>
      </c>
      <c r="G460" s="82">
        <f t="shared" si="227"/>
        <v>339</v>
      </c>
      <c r="H460" s="85">
        <f t="shared" si="228"/>
        <v>4</v>
      </c>
      <c r="I460" s="87">
        <f t="shared" si="229"/>
        <v>78</v>
      </c>
      <c r="J460" s="104">
        <f t="shared" si="230"/>
        <v>0</v>
      </c>
      <c r="K460" s="87">
        <f t="shared" si="210"/>
        <v>6</v>
      </c>
      <c r="L460" s="85">
        <f t="shared" si="211"/>
        <v>186</v>
      </c>
      <c r="M460" s="82">
        <f t="shared" si="231"/>
        <v>4.2857142857142856</v>
      </c>
      <c r="N460" s="82">
        <f t="shared" si="212"/>
        <v>4</v>
      </c>
      <c r="O460" s="85">
        <f t="shared" si="232"/>
        <v>2</v>
      </c>
      <c r="P460" s="87">
        <f t="shared" si="233"/>
        <v>1</v>
      </c>
      <c r="Q460" s="85">
        <f t="shared" si="234"/>
        <v>0</v>
      </c>
      <c r="R460" s="87">
        <f t="shared" si="235"/>
        <v>0</v>
      </c>
      <c r="S460" s="85">
        <f t="shared" si="236"/>
        <v>30</v>
      </c>
      <c r="T460" s="87">
        <v>79</v>
      </c>
      <c r="U460" s="82"/>
      <c r="V460" s="108">
        <f t="shared" si="237"/>
        <v>45066</v>
      </c>
      <c r="W460" s="109">
        <f t="shared" si="213"/>
        <v>0</v>
      </c>
      <c r="X460" s="95">
        <f t="shared" si="214"/>
        <v>2</v>
      </c>
      <c r="Y460" s="110">
        <f t="shared" si="215"/>
        <v>79</v>
      </c>
      <c r="Z460" s="111">
        <f t="shared" si="238"/>
        <v>1383.58</v>
      </c>
      <c r="AA460" s="112">
        <f t="shared" si="239"/>
        <v>50</v>
      </c>
      <c r="AB460" s="112">
        <f t="shared" si="216"/>
        <v>1333.58</v>
      </c>
      <c r="AC460" s="111">
        <f t="shared" si="251"/>
        <v>255.06</v>
      </c>
      <c r="AD460" s="113">
        <f t="shared" si="254"/>
        <v>1078.52</v>
      </c>
      <c r="AE460" s="114">
        <f t="shared" si="240"/>
        <v>121350.8400000001</v>
      </c>
      <c r="AF460" s="86">
        <f t="shared" si="252"/>
        <v>45066</v>
      </c>
      <c r="AG460" s="86">
        <f t="shared" si="217"/>
        <v>44701</v>
      </c>
      <c r="AH460" s="211">
        <f t="shared" si="218"/>
        <v>365</v>
      </c>
      <c r="AI460" s="213">
        <f t="shared" si="219"/>
        <v>30</v>
      </c>
      <c r="AJ460" s="218">
        <f t="shared" si="253"/>
        <v>2377</v>
      </c>
      <c r="AK460" s="103">
        <f t="shared" si="241"/>
        <v>339.57142857142856</v>
      </c>
      <c r="AL460" s="82">
        <f t="shared" si="242"/>
        <v>339</v>
      </c>
      <c r="AM460" s="105">
        <f t="shared" si="243"/>
        <v>4</v>
      </c>
      <c r="AN460" s="87">
        <f t="shared" si="244"/>
        <v>78</v>
      </c>
      <c r="AO460" s="240">
        <f t="shared" si="245"/>
        <v>5</v>
      </c>
      <c r="AP460" s="87">
        <f t="shared" si="246"/>
        <v>6</v>
      </c>
      <c r="AQ460" s="85">
        <f t="shared" si="247"/>
        <v>187</v>
      </c>
      <c r="AR460" s="232">
        <f t="shared" si="220"/>
        <v>2</v>
      </c>
      <c r="AS460" s="112">
        <f t="shared" si="221"/>
        <v>1.5051845974366593</v>
      </c>
      <c r="AT460" s="125">
        <f t="shared" si="222"/>
        <v>3183.1149650471943</v>
      </c>
      <c r="AU460" s="256">
        <f t="shared" si="223"/>
        <v>1233.1880783848464</v>
      </c>
      <c r="AV460" s="109">
        <f t="shared" si="224"/>
        <v>120741.66530405905</v>
      </c>
      <c r="AW460" s="199">
        <f t="shared" si="248"/>
        <v>1.7800315801106346</v>
      </c>
      <c r="AX460" s="95">
        <f t="shared" si="225"/>
        <v>4148.3723058331871</v>
      </c>
      <c r="AY460" s="194">
        <f t="shared" si="249"/>
        <v>45066</v>
      </c>
      <c r="BA460" s="194">
        <f t="shared" si="250"/>
        <v>45066</v>
      </c>
      <c r="BL460" s="151"/>
      <c r="BM460" s="151"/>
      <c r="BN460" s="151"/>
      <c r="BO460" s="151"/>
      <c r="BP460" s="151"/>
      <c r="BQ460" s="151"/>
      <c r="BR460" s="151"/>
      <c r="BS460" s="96"/>
    </row>
    <row r="461" spans="1:71" hidden="1" x14ac:dyDescent="0.3">
      <c r="A461" s="21">
        <v>80</v>
      </c>
      <c r="B461" s="86">
        <f t="shared" si="206"/>
        <v>44732</v>
      </c>
      <c r="C461" s="82">
        <f t="shared" si="207"/>
        <v>365</v>
      </c>
      <c r="D461" s="82">
        <f t="shared" si="209"/>
        <v>31</v>
      </c>
      <c r="E461" s="85">
        <f t="shared" si="208"/>
        <v>2408</v>
      </c>
      <c r="F461" s="103">
        <f t="shared" si="226"/>
        <v>344</v>
      </c>
      <c r="G461" s="82">
        <f t="shared" si="227"/>
        <v>344</v>
      </c>
      <c r="H461" s="85">
        <f t="shared" si="228"/>
        <v>0</v>
      </c>
      <c r="I461" s="87">
        <f t="shared" si="229"/>
        <v>79</v>
      </c>
      <c r="J461" s="104">
        <f t="shared" si="230"/>
        <v>0</v>
      </c>
      <c r="K461" s="87">
        <f t="shared" si="210"/>
        <v>6</v>
      </c>
      <c r="L461" s="85">
        <f t="shared" si="211"/>
        <v>217</v>
      </c>
      <c r="M461" s="82">
        <f t="shared" si="231"/>
        <v>4.4285714285714288</v>
      </c>
      <c r="N461" s="82">
        <f t="shared" si="212"/>
        <v>4</v>
      </c>
      <c r="O461" s="85">
        <f t="shared" si="232"/>
        <v>3</v>
      </c>
      <c r="P461" s="87">
        <f t="shared" si="233"/>
        <v>1</v>
      </c>
      <c r="Q461" s="85">
        <f t="shared" si="234"/>
        <v>0</v>
      </c>
      <c r="R461" s="87">
        <f t="shared" si="235"/>
        <v>0</v>
      </c>
      <c r="S461" s="85">
        <f t="shared" si="236"/>
        <v>31</v>
      </c>
      <c r="T461" s="87">
        <v>80</v>
      </c>
      <c r="U461" s="82"/>
      <c r="V461" s="108">
        <f t="shared" si="237"/>
        <v>45097</v>
      </c>
      <c r="W461" s="109">
        <f t="shared" si="213"/>
        <v>0</v>
      </c>
      <c r="X461" s="95">
        <f t="shared" si="214"/>
        <v>2</v>
      </c>
      <c r="Y461" s="110">
        <f t="shared" si="215"/>
        <v>80</v>
      </c>
      <c r="Z461" s="111">
        <f t="shared" si="238"/>
        <v>1383.58</v>
      </c>
      <c r="AA461" s="112">
        <f t="shared" si="239"/>
        <v>50</v>
      </c>
      <c r="AB461" s="112">
        <f t="shared" si="216"/>
        <v>1333.58</v>
      </c>
      <c r="AC461" s="111">
        <f t="shared" si="251"/>
        <v>252.81</v>
      </c>
      <c r="AD461" s="113">
        <f t="shared" si="254"/>
        <v>1080.77</v>
      </c>
      <c r="AE461" s="114">
        <f t="shared" si="240"/>
        <v>120270.07000000009</v>
      </c>
      <c r="AF461" s="86">
        <f t="shared" si="252"/>
        <v>45097</v>
      </c>
      <c r="AG461" s="86">
        <f t="shared" si="217"/>
        <v>44732</v>
      </c>
      <c r="AH461" s="211">
        <f t="shared" si="218"/>
        <v>365</v>
      </c>
      <c r="AI461" s="213">
        <f t="shared" si="219"/>
        <v>31</v>
      </c>
      <c r="AJ461" s="218">
        <f t="shared" si="253"/>
        <v>2408</v>
      </c>
      <c r="AK461" s="103">
        <f t="shared" si="241"/>
        <v>344</v>
      </c>
      <c r="AL461" s="82">
        <f t="shared" si="242"/>
        <v>344</v>
      </c>
      <c r="AM461" s="105">
        <f t="shared" si="243"/>
        <v>0</v>
      </c>
      <c r="AN461" s="87">
        <f t="shared" si="244"/>
        <v>79</v>
      </c>
      <c r="AO461" s="240">
        <f t="shared" si="245"/>
        <v>5</v>
      </c>
      <c r="AP461" s="87">
        <f t="shared" si="246"/>
        <v>6</v>
      </c>
      <c r="AQ461" s="85">
        <f t="shared" si="247"/>
        <v>218</v>
      </c>
      <c r="AR461" s="232">
        <f t="shared" si="220"/>
        <v>2</v>
      </c>
      <c r="AS461" s="112">
        <f t="shared" si="221"/>
        <v>1.4997788711406352</v>
      </c>
      <c r="AT461" s="125">
        <f t="shared" si="222"/>
        <v>3181.6097804497576</v>
      </c>
      <c r="AU461" s="256">
        <f t="shared" si="223"/>
        <v>1231.3155959671212</v>
      </c>
      <c r="AV461" s="109">
        <f t="shared" si="224"/>
        <v>119508.4772256742</v>
      </c>
      <c r="AW461" s="199">
        <f t="shared" si="248"/>
        <v>1.7773287662453576</v>
      </c>
      <c r="AX461" s="95">
        <f t="shared" si="225"/>
        <v>4146.5922742530765</v>
      </c>
      <c r="AY461" s="194">
        <f t="shared" si="249"/>
        <v>45097</v>
      </c>
      <c r="BA461" s="194">
        <f t="shared" si="250"/>
        <v>45097</v>
      </c>
      <c r="BL461" s="151"/>
      <c r="BM461" s="151"/>
      <c r="BN461" s="151"/>
      <c r="BO461" s="151"/>
      <c r="BP461" s="151"/>
      <c r="BQ461" s="151"/>
      <c r="BR461" s="151"/>
      <c r="BS461" s="96"/>
    </row>
    <row r="462" spans="1:71" hidden="1" x14ac:dyDescent="0.3">
      <c r="A462" s="21">
        <v>81</v>
      </c>
      <c r="B462" s="86">
        <f t="shared" si="206"/>
        <v>44762</v>
      </c>
      <c r="C462" s="82">
        <f t="shared" si="207"/>
        <v>365</v>
      </c>
      <c r="D462" s="82">
        <f t="shared" si="209"/>
        <v>30</v>
      </c>
      <c r="E462" s="85">
        <f t="shared" si="208"/>
        <v>2438</v>
      </c>
      <c r="F462" s="103">
        <f t="shared" si="226"/>
        <v>348.28571428571428</v>
      </c>
      <c r="G462" s="82">
        <f t="shared" si="227"/>
        <v>348</v>
      </c>
      <c r="H462" s="85">
        <f t="shared" si="228"/>
        <v>2</v>
      </c>
      <c r="I462" s="87">
        <f t="shared" si="229"/>
        <v>80</v>
      </c>
      <c r="J462" s="104">
        <f t="shared" si="230"/>
        <v>0</v>
      </c>
      <c r="K462" s="87">
        <f t="shared" si="210"/>
        <v>6</v>
      </c>
      <c r="L462" s="85">
        <f t="shared" si="211"/>
        <v>247</v>
      </c>
      <c r="M462" s="82">
        <f t="shared" si="231"/>
        <v>4.2857142857142856</v>
      </c>
      <c r="N462" s="82">
        <f t="shared" si="212"/>
        <v>4</v>
      </c>
      <c r="O462" s="85">
        <f t="shared" si="232"/>
        <v>2</v>
      </c>
      <c r="P462" s="87">
        <f t="shared" si="233"/>
        <v>1</v>
      </c>
      <c r="Q462" s="85">
        <f t="shared" si="234"/>
        <v>0</v>
      </c>
      <c r="R462" s="87">
        <f t="shared" si="235"/>
        <v>0</v>
      </c>
      <c r="S462" s="85">
        <f t="shared" si="236"/>
        <v>30</v>
      </c>
      <c r="T462" s="87">
        <v>81</v>
      </c>
      <c r="U462" s="82"/>
      <c r="V462" s="108">
        <f t="shared" si="237"/>
        <v>45127</v>
      </c>
      <c r="W462" s="109">
        <f t="shared" si="213"/>
        <v>0</v>
      </c>
      <c r="X462" s="95">
        <f t="shared" si="214"/>
        <v>2</v>
      </c>
      <c r="Y462" s="110">
        <f t="shared" si="215"/>
        <v>81</v>
      </c>
      <c r="Z462" s="111">
        <f t="shared" si="238"/>
        <v>1383.58</v>
      </c>
      <c r="AA462" s="112">
        <f t="shared" si="239"/>
        <v>50</v>
      </c>
      <c r="AB462" s="112">
        <f t="shared" si="216"/>
        <v>1333.58</v>
      </c>
      <c r="AC462" s="111">
        <f t="shared" si="251"/>
        <v>250.56</v>
      </c>
      <c r="AD462" s="113">
        <f t="shared" si="254"/>
        <v>1083.02</v>
      </c>
      <c r="AE462" s="114">
        <f t="shared" si="240"/>
        <v>119187.05000000009</v>
      </c>
      <c r="AF462" s="86">
        <f t="shared" si="252"/>
        <v>45127</v>
      </c>
      <c r="AG462" s="86">
        <f t="shared" si="217"/>
        <v>44762</v>
      </c>
      <c r="AH462" s="211">
        <f t="shared" si="218"/>
        <v>365</v>
      </c>
      <c r="AI462" s="213">
        <f t="shared" si="219"/>
        <v>30</v>
      </c>
      <c r="AJ462" s="218">
        <f t="shared" si="253"/>
        <v>2438</v>
      </c>
      <c r="AK462" s="103">
        <f t="shared" si="241"/>
        <v>348.28571428571428</v>
      </c>
      <c r="AL462" s="82">
        <f t="shared" si="242"/>
        <v>348</v>
      </c>
      <c r="AM462" s="105">
        <f t="shared" si="243"/>
        <v>2</v>
      </c>
      <c r="AN462" s="87">
        <f t="shared" si="244"/>
        <v>80</v>
      </c>
      <c r="AO462" s="240">
        <f t="shared" si="245"/>
        <v>5</v>
      </c>
      <c r="AP462" s="87">
        <f t="shared" si="246"/>
        <v>6</v>
      </c>
      <c r="AQ462" s="85">
        <f t="shared" si="247"/>
        <v>248</v>
      </c>
      <c r="AR462" s="232">
        <f t="shared" si="220"/>
        <v>2</v>
      </c>
      <c r="AS462" s="112">
        <f t="shared" si="221"/>
        <v>1.494392558992774</v>
      </c>
      <c r="AT462" s="125">
        <f t="shared" si="222"/>
        <v>3180.1100015786169</v>
      </c>
      <c r="AU462" s="256">
        <f t="shared" si="223"/>
        <v>1229.5062233496731</v>
      </c>
      <c r="AV462" s="109">
        <f t="shared" si="224"/>
        <v>118277.16162970707</v>
      </c>
      <c r="AW462" s="199">
        <f t="shared" si="248"/>
        <v>1.7747170475175351</v>
      </c>
      <c r="AX462" s="95">
        <f t="shared" si="225"/>
        <v>4144.8149454868308</v>
      </c>
      <c r="AY462" s="194">
        <f t="shared" si="249"/>
        <v>45127</v>
      </c>
      <c r="BA462" s="194">
        <f t="shared" si="250"/>
        <v>45127</v>
      </c>
      <c r="BL462" s="151"/>
      <c r="BM462" s="151"/>
      <c r="BN462" s="151"/>
      <c r="BO462" s="151"/>
      <c r="BP462" s="151"/>
      <c r="BQ462" s="151"/>
      <c r="BR462" s="151"/>
      <c r="BS462" s="96"/>
    </row>
    <row r="463" spans="1:71" hidden="1" x14ac:dyDescent="0.3">
      <c r="A463" s="21">
        <v>82</v>
      </c>
      <c r="B463" s="86">
        <f t="shared" si="206"/>
        <v>44793</v>
      </c>
      <c r="C463" s="82">
        <f t="shared" si="207"/>
        <v>365</v>
      </c>
      <c r="D463" s="82">
        <f t="shared" si="209"/>
        <v>31</v>
      </c>
      <c r="E463" s="85">
        <f t="shared" si="208"/>
        <v>2469</v>
      </c>
      <c r="F463" s="103">
        <f t="shared" si="226"/>
        <v>352.71428571428572</v>
      </c>
      <c r="G463" s="82">
        <f t="shared" si="227"/>
        <v>352</v>
      </c>
      <c r="H463" s="85">
        <f t="shared" si="228"/>
        <v>5</v>
      </c>
      <c r="I463" s="87">
        <f t="shared" si="229"/>
        <v>81</v>
      </c>
      <c r="J463" s="104">
        <f t="shared" si="230"/>
        <v>0</v>
      </c>
      <c r="K463" s="87">
        <f t="shared" si="210"/>
        <v>6</v>
      </c>
      <c r="L463" s="85">
        <f t="shared" si="211"/>
        <v>278</v>
      </c>
      <c r="M463" s="82">
        <f t="shared" si="231"/>
        <v>4.4285714285714288</v>
      </c>
      <c r="N463" s="82">
        <f t="shared" si="212"/>
        <v>4</v>
      </c>
      <c r="O463" s="85">
        <f t="shared" si="232"/>
        <v>3</v>
      </c>
      <c r="P463" s="87">
        <f t="shared" si="233"/>
        <v>1</v>
      </c>
      <c r="Q463" s="85">
        <f t="shared" si="234"/>
        <v>0</v>
      </c>
      <c r="R463" s="87">
        <f t="shared" si="235"/>
        <v>0</v>
      </c>
      <c r="S463" s="85">
        <f t="shared" si="236"/>
        <v>31</v>
      </c>
      <c r="T463" s="87">
        <v>82</v>
      </c>
      <c r="U463" s="82"/>
      <c r="V463" s="108">
        <f t="shared" si="237"/>
        <v>45158</v>
      </c>
      <c r="W463" s="109">
        <f t="shared" si="213"/>
        <v>0</v>
      </c>
      <c r="X463" s="95">
        <f t="shared" si="214"/>
        <v>2</v>
      </c>
      <c r="Y463" s="110">
        <f t="shared" si="215"/>
        <v>82</v>
      </c>
      <c r="Z463" s="111">
        <f t="shared" si="238"/>
        <v>1383.58</v>
      </c>
      <c r="AA463" s="112">
        <f t="shared" si="239"/>
        <v>50</v>
      </c>
      <c r="AB463" s="112">
        <f t="shared" si="216"/>
        <v>1333.58</v>
      </c>
      <c r="AC463" s="111">
        <f t="shared" si="251"/>
        <v>248.31</v>
      </c>
      <c r="AD463" s="113">
        <f t="shared" si="254"/>
        <v>1085.27</v>
      </c>
      <c r="AE463" s="114">
        <f t="shared" si="240"/>
        <v>118101.78000000009</v>
      </c>
      <c r="AF463" s="86">
        <f t="shared" si="252"/>
        <v>45158</v>
      </c>
      <c r="AG463" s="86">
        <f t="shared" si="217"/>
        <v>44793</v>
      </c>
      <c r="AH463" s="211">
        <f t="shared" si="218"/>
        <v>365</v>
      </c>
      <c r="AI463" s="213">
        <f t="shared" si="219"/>
        <v>31</v>
      </c>
      <c r="AJ463" s="218">
        <f t="shared" si="253"/>
        <v>2469</v>
      </c>
      <c r="AK463" s="103">
        <f t="shared" si="241"/>
        <v>352.71428571428572</v>
      </c>
      <c r="AL463" s="82">
        <f t="shared" si="242"/>
        <v>352</v>
      </c>
      <c r="AM463" s="105">
        <f t="shared" si="243"/>
        <v>5</v>
      </c>
      <c r="AN463" s="87">
        <f t="shared" si="244"/>
        <v>81</v>
      </c>
      <c r="AO463" s="240">
        <f t="shared" si="245"/>
        <v>5</v>
      </c>
      <c r="AP463" s="87">
        <f t="shared" si="246"/>
        <v>6</v>
      </c>
      <c r="AQ463" s="85">
        <f t="shared" si="247"/>
        <v>279</v>
      </c>
      <c r="AR463" s="232">
        <f t="shared" si="220"/>
        <v>2</v>
      </c>
      <c r="AS463" s="112">
        <f t="shared" si="221"/>
        <v>1.4890255912690229</v>
      </c>
      <c r="AT463" s="125">
        <f t="shared" si="222"/>
        <v>3178.6156090196241</v>
      </c>
      <c r="AU463" s="256">
        <f t="shared" si="223"/>
        <v>1227.6393314894137</v>
      </c>
      <c r="AV463" s="109">
        <f t="shared" si="224"/>
        <v>117047.6554063574</v>
      </c>
      <c r="AW463" s="199">
        <f t="shared" si="248"/>
        <v>1.7720223032800904</v>
      </c>
      <c r="AX463" s="95">
        <f t="shared" si="225"/>
        <v>4143.0402284393131</v>
      </c>
      <c r="AY463" s="194">
        <f t="shared" si="249"/>
        <v>45158</v>
      </c>
      <c r="BA463" s="194">
        <f t="shared" si="250"/>
        <v>45158</v>
      </c>
      <c r="BL463" s="151"/>
      <c r="BM463" s="151"/>
      <c r="BN463" s="151"/>
      <c r="BO463" s="151"/>
      <c r="BP463" s="151"/>
      <c r="BQ463" s="151"/>
      <c r="BR463" s="151"/>
      <c r="BS463" s="96"/>
    </row>
    <row r="464" spans="1:71" hidden="1" x14ac:dyDescent="0.3">
      <c r="A464" s="21">
        <v>83</v>
      </c>
      <c r="B464" s="86">
        <f t="shared" si="206"/>
        <v>44824</v>
      </c>
      <c r="C464" s="82">
        <f t="shared" si="207"/>
        <v>365</v>
      </c>
      <c r="D464" s="82">
        <f t="shared" si="209"/>
        <v>31</v>
      </c>
      <c r="E464" s="85">
        <f t="shared" si="208"/>
        <v>2500</v>
      </c>
      <c r="F464" s="103">
        <f t="shared" si="226"/>
        <v>357.14285714285717</v>
      </c>
      <c r="G464" s="82">
        <f t="shared" si="227"/>
        <v>357</v>
      </c>
      <c r="H464" s="85">
        <f t="shared" si="228"/>
        <v>1</v>
      </c>
      <c r="I464" s="87">
        <f t="shared" si="229"/>
        <v>82</v>
      </c>
      <c r="J464" s="104">
        <f t="shared" si="230"/>
        <v>0</v>
      </c>
      <c r="K464" s="87">
        <f t="shared" si="210"/>
        <v>6</v>
      </c>
      <c r="L464" s="85">
        <f t="shared" si="211"/>
        <v>309</v>
      </c>
      <c r="M464" s="82">
        <f t="shared" si="231"/>
        <v>4.4285714285714288</v>
      </c>
      <c r="N464" s="82">
        <f t="shared" si="212"/>
        <v>4</v>
      </c>
      <c r="O464" s="85">
        <f t="shared" si="232"/>
        <v>3</v>
      </c>
      <c r="P464" s="87">
        <f t="shared" si="233"/>
        <v>1</v>
      </c>
      <c r="Q464" s="85">
        <f t="shared" si="234"/>
        <v>0</v>
      </c>
      <c r="R464" s="87">
        <f t="shared" si="235"/>
        <v>0</v>
      </c>
      <c r="S464" s="85">
        <f t="shared" si="236"/>
        <v>31</v>
      </c>
      <c r="T464" s="87">
        <v>83</v>
      </c>
      <c r="U464" s="82"/>
      <c r="V464" s="108">
        <f t="shared" si="237"/>
        <v>45189</v>
      </c>
      <c r="W464" s="109">
        <f t="shared" si="213"/>
        <v>0</v>
      </c>
      <c r="X464" s="95">
        <f t="shared" si="214"/>
        <v>2</v>
      </c>
      <c r="Y464" s="110">
        <f t="shared" si="215"/>
        <v>83</v>
      </c>
      <c r="Z464" s="111">
        <f t="shared" si="238"/>
        <v>1383.58</v>
      </c>
      <c r="AA464" s="112">
        <f t="shared" si="239"/>
        <v>50</v>
      </c>
      <c r="AB464" s="112">
        <f t="shared" si="216"/>
        <v>1333.58</v>
      </c>
      <c r="AC464" s="111">
        <f t="shared" si="251"/>
        <v>246.05</v>
      </c>
      <c r="AD464" s="113">
        <f t="shared" si="254"/>
        <v>1087.53</v>
      </c>
      <c r="AE464" s="114">
        <f t="shared" si="240"/>
        <v>117014.25000000009</v>
      </c>
      <c r="AF464" s="86">
        <f t="shared" si="252"/>
        <v>45189</v>
      </c>
      <c r="AG464" s="86">
        <f t="shared" si="217"/>
        <v>44824</v>
      </c>
      <c r="AH464" s="211">
        <f t="shared" si="218"/>
        <v>365</v>
      </c>
      <c r="AI464" s="213">
        <f t="shared" si="219"/>
        <v>31</v>
      </c>
      <c r="AJ464" s="218">
        <f t="shared" si="253"/>
        <v>2500</v>
      </c>
      <c r="AK464" s="103">
        <f t="shared" si="241"/>
        <v>357.14285714285717</v>
      </c>
      <c r="AL464" s="82">
        <f t="shared" si="242"/>
        <v>357</v>
      </c>
      <c r="AM464" s="105">
        <f t="shared" si="243"/>
        <v>1</v>
      </c>
      <c r="AN464" s="87">
        <f t="shared" si="244"/>
        <v>82</v>
      </c>
      <c r="AO464" s="240">
        <f t="shared" si="245"/>
        <v>5</v>
      </c>
      <c r="AP464" s="87">
        <f t="shared" si="246"/>
        <v>6</v>
      </c>
      <c r="AQ464" s="85">
        <f t="shared" si="247"/>
        <v>310</v>
      </c>
      <c r="AR464" s="232">
        <f t="shared" si="220"/>
        <v>2</v>
      </c>
      <c r="AS464" s="112">
        <f t="shared" si="221"/>
        <v>1.4836778984957353</v>
      </c>
      <c r="AT464" s="125">
        <f t="shared" si="222"/>
        <v>3177.1265834283549</v>
      </c>
      <c r="AU464" s="256">
        <f t="shared" si="223"/>
        <v>1225.7752743323476</v>
      </c>
      <c r="AV464" s="109">
        <f t="shared" si="224"/>
        <v>115820.01607486799</v>
      </c>
      <c r="AW464" s="199">
        <f t="shared" si="248"/>
        <v>1.7693316507633594</v>
      </c>
      <c r="AX464" s="95">
        <f t="shared" si="225"/>
        <v>4141.2682061360329</v>
      </c>
      <c r="AY464" s="194">
        <f t="shared" si="249"/>
        <v>45189</v>
      </c>
      <c r="BA464" s="194">
        <f t="shared" si="250"/>
        <v>45189</v>
      </c>
      <c r="BL464" s="151"/>
      <c r="BM464" s="151"/>
      <c r="BN464" s="151"/>
      <c r="BO464" s="151"/>
      <c r="BP464" s="151"/>
      <c r="BQ464" s="151"/>
      <c r="BR464" s="151"/>
      <c r="BS464" s="96"/>
    </row>
    <row r="465" spans="1:71" hidden="1" x14ac:dyDescent="0.3">
      <c r="A465" s="21">
        <v>84</v>
      </c>
      <c r="B465" s="86">
        <f t="shared" si="206"/>
        <v>44854</v>
      </c>
      <c r="C465" s="82">
        <f t="shared" si="207"/>
        <v>365</v>
      </c>
      <c r="D465" s="82">
        <f t="shared" si="209"/>
        <v>30</v>
      </c>
      <c r="E465" s="85">
        <f t="shared" si="208"/>
        <v>2530</v>
      </c>
      <c r="F465" s="103">
        <f t="shared" si="226"/>
        <v>361.42857142857144</v>
      </c>
      <c r="G465" s="82">
        <f t="shared" si="227"/>
        <v>361</v>
      </c>
      <c r="H465" s="85">
        <f t="shared" si="228"/>
        <v>3</v>
      </c>
      <c r="I465" s="87">
        <f t="shared" si="229"/>
        <v>83</v>
      </c>
      <c r="J465" s="104">
        <f t="shared" si="230"/>
        <v>0</v>
      </c>
      <c r="K465" s="87">
        <f t="shared" si="210"/>
        <v>6</v>
      </c>
      <c r="L465" s="85">
        <f t="shared" si="211"/>
        <v>339</v>
      </c>
      <c r="M465" s="82">
        <f t="shared" si="231"/>
        <v>4.2857142857142856</v>
      </c>
      <c r="N465" s="82">
        <f t="shared" si="212"/>
        <v>4</v>
      </c>
      <c r="O465" s="85">
        <f t="shared" si="232"/>
        <v>2</v>
      </c>
      <c r="P465" s="87">
        <f t="shared" si="233"/>
        <v>1</v>
      </c>
      <c r="Q465" s="85">
        <f t="shared" si="234"/>
        <v>0</v>
      </c>
      <c r="R465" s="87">
        <f t="shared" si="235"/>
        <v>0</v>
      </c>
      <c r="S465" s="85">
        <f t="shared" si="236"/>
        <v>30</v>
      </c>
      <c r="T465" s="87">
        <v>84</v>
      </c>
      <c r="U465" s="82"/>
      <c r="V465" s="108">
        <f t="shared" si="237"/>
        <v>45219</v>
      </c>
      <c r="W465" s="109">
        <f t="shared" si="213"/>
        <v>0</v>
      </c>
      <c r="X465" s="95">
        <f t="shared" si="214"/>
        <v>2</v>
      </c>
      <c r="Y465" s="110">
        <f t="shared" si="215"/>
        <v>84</v>
      </c>
      <c r="Z465" s="111">
        <f t="shared" si="238"/>
        <v>1383.58</v>
      </c>
      <c r="AA465" s="112">
        <f t="shared" si="239"/>
        <v>50</v>
      </c>
      <c r="AB465" s="112">
        <f t="shared" si="216"/>
        <v>1333.58</v>
      </c>
      <c r="AC465" s="111">
        <f t="shared" si="251"/>
        <v>243.78</v>
      </c>
      <c r="AD465" s="113">
        <f t="shared" si="254"/>
        <v>1089.8</v>
      </c>
      <c r="AE465" s="114">
        <f t="shared" si="240"/>
        <v>115924.45000000008</v>
      </c>
      <c r="AF465" s="86">
        <f t="shared" si="252"/>
        <v>45219</v>
      </c>
      <c r="AG465" s="86">
        <f t="shared" si="217"/>
        <v>44854</v>
      </c>
      <c r="AH465" s="211">
        <f t="shared" si="218"/>
        <v>365</v>
      </c>
      <c r="AI465" s="213">
        <f t="shared" si="219"/>
        <v>30</v>
      </c>
      <c r="AJ465" s="218">
        <f t="shared" si="253"/>
        <v>2530</v>
      </c>
      <c r="AK465" s="103">
        <f t="shared" si="241"/>
        <v>361.42857142857144</v>
      </c>
      <c r="AL465" s="82">
        <f t="shared" si="242"/>
        <v>361</v>
      </c>
      <c r="AM465" s="105">
        <f t="shared" si="243"/>
        <v>3</v>
      </c>
      <c r="AN465" s="87">
        <f t="shared" si="244"/>
        <v>83</v>
      </c>
      <c r="AO465" s="240">
        <f t="shared" si="245"/>
        <v>5</v>
      </c>
      <c r="AP465" s="87">
        <f t="shared" si="246"/>
        <v>6</v>
      </c>
      <c r="AQ465" s="85">
        <f t="shared" si="247"/>
        <v>340</v>
      </c>
      <c r="AR465" s="232">
        <f t="shared" si="220"/>
        <v>2</v>
      </c>
      <c r="AS465" s="112">
        <f t="shared" si="221"/>
        <v>1.4783494114487734</v>
      </c>
      <c r="AT465" s="125">
        <f t="shared" si="222"/>
        <v>3175.642905529859</v>
      </c>
      <c r="AU465" s="256">
        <f t="shared" si="223"/>
        <v>1223.9740430121353</v>
      </c>
      <c r="AV465" s="109">
        <f t="shared" si="224"/>
        <v>114594.24080053564</v>
      </c>
      <c r="AW465" s="199">
        <f t="shared" si="248"/>
        <v>1.766731683500246</v>
      </c>
      <c r="AX465" s="95">
        <f t="shared" si="225"/>
        <v>4139.4988744852699</v>
      </c>
      <c r="AY465" s="194">
        <f t="shared" si="249"/>
        <v>45219</v>
      </c>
      <c r="BA465" s="194">
        <f t="shared" si="250"/>
        <v>45219</v>
      </c>
      <c r="BL465" s="151"/>
      <c r="BM465" s="151"/>
      <c r="BN465" s="151"/>
      <c r="BO465" s="151"/>
      <c r="BP465" s="151"/>
      <c r="BQ465" s="151"/>
      <c r="BR465" s="151"/>
      <c r="BS465" s="96"/>
    </row>
    <row r="466" spans="1:71" hidden="1" x14ac:dyDescent="0.3">
      <c r="A466" s="21">
        <v>85</v>
      </c>
      <c r="B466" s="86">
        <f t="shared" si="206"/>
        <v>44885</v>
      </c>
      <c r="C466" s="82">
        <f t="shared" si="207"/>
        <v>365</v>
      </c>
      <c r="D466" s="82">
        <f t="shared" si="209"/>
        <v>31</v>
      </c>
      <c r="E466" s="85">
        <f t="shared" si="208"/>
        <v>2561</v>
      </c>
      <c r="F466" s="103">
        <f t="shared" si="226"/>
        <v>365.85714285714283</v>
      </c>
      <c r="G466" s="82">
        <f t="shared" si="227"/>
        <v>365</v>
      </c>
      <c r="H466" s="85">
        <f t="shared" si="228"/>
        <v>6</v>
      </c>
      <c r="I466" s="87">
        <f t="shared" si="229"/>
        <v>84</v>
      </c>
      <c r="J466" s="104">
        <f t="shared" si="230"/>
        <v>0</v>
      </c>
      <c r="K466" s="87">
        <f t="shared" si="210"/>
        <v>7</v>
      </c>
      <c r="L466" s="85">
        <f t="shared" si="211"/>
        <v>5</v>
      </c>
      <c r="M466" s="82">
        <f t="shared" si="231"/>
        <v>4.4285714285714288</v>
      </c>
      <c r="N466" s="82">
        <f t="shared" si="212"/>
        <v>4</v>
      </c>
      <c r="O466" s="85">
        <f t="shared" si="232"/>
        <v>3</v>
      </c>
      <c r="P466" s="87">
        <f t="shared" si="233"/>
        <v>1</v>
      </c>
      <c r="Q466" s="85">
        <f t="shared" si="234"/>
        <v>0</v>
      </c>
      <c r="R466" s="87">
        <f t="shared" si="235"/>
        <v>0</v>
      </c>
      <c r="S466" s="85">
        <f t="shared" si="236"/>
        <v>31</v>
      </c>
      <c r="T466" s="87">
        <v>85</v>
      </c>
      <c r="U466" s="82">
        <f>T466</f>
        <v>85</v>
      </c>
      <c r="V466" s="108">
        <f t="shared" si="237"/>
        <v>45250</v>
      </c>
      <c r="W466" s="109">
        <f t="shared" si="213"/>
        <v>600</v>
      </c>
      <c r="X466" s="95">
        <f t="shared" si="214"/>
        <v>2</v>
      </c>
      <c r="Y466" s="110">
        <f t="shared" si="215"/>
        <v>85</v>
      </c>
      <c r="Z466" s="111">
        <f t="shared" si="238"/>
        <v>1383.58</v>
      </c>
      <c r="AA466" s="112">
        <f t="shared" si="239"/>
        <v>50</v>
      </c>
      <c r="AB466" s="112">
        <f t="shared" si="216"/>
        <v>1333.58</v>
      </c>
      <c r="AC466" s="111">
        <f t="shared" si="251"/>
        <v>241.51</v>
      </c>
      <c r="AD466" s="113">
        <f t="shared" si="254"/>
        <v>1092.07</v>
      </c>
      <c r="AE466" s="114">
        <f t="shared" si="240"/>
        <v>114832.38000000008</v>
      </c>
      <c r="AF466" s="86">
        <f t="shared" si="252"/>
        <v>45250</v>
      </c>
      <c r="AG466" s="86">
        <f t="shared" si="217"/>
        <v>44885</v>
      </c>
      <c r="AH466" s="211">
        <f t="shared" si="218"/>
        <v>365</v>
      </c>
      <c r="AI466" s="213">
        <f t="shared" si="219"/>
        <v>31</v>
      </c>
      <c r="AJ466" s="218">
        <f t="shared" si="253"/>
        <v>2561</v>
      </c>
      <c r="AK466" s="103">
        <f t="shared" si="241"/>
        <v>365.85714285714283</v>
      </c>
      <c r="AL466" s="82">
        <f t="shared" si="242"/>
        <v>365</v>
      </c>
      <c r="AM466" s="105">
        <f t="shared" si="243"/>
        <v>6</v>
      </c>
      <c r="AN466" s="87">
        <f t="shared" si="244"/>
        <v>84</v>
      </c>
      <c r="AO466" s="240">
        <f t="shared" si="245"/>
        <v>5</v>
      </c>
      <c r="AP466" s="87">
        <f t="shared" si="246"/>
        <v>7</v>
      </c>
      <c r="AQ466" s="85">
        <f t="shared" si="247"/>
        <v>5</v>
      </c>
      <c r="AR466" s="232">
        <f t="shared" si="220"/>
        <v>602</v>
      </c>
      <c r="AS466" s="112">
        <f t="shared" si="221"/>
        <v>443.38505840693568</v>
      </c>
      <c r="AT466" s="125">
        <f t="shared" si="222"/>
        <v>3174.1645561184105</v>
      </c>
      <c r="AU466" s="256">
        <f t="shared" si="223"/>
        <v>1751.3302705483272</v>
      </c>
      <c r="AV466" s="109">
        <f t="shared" si="224"/>
        <v>113370.26675752351</v>
      </c>
      <c r="AW466" s="199">
        <f t="shared" si="248"/>
        <v>530.97876835488523</v>
      </c>
      <c r="AX466" s="95">
        <f t="shared" si="225"/>
        <v>4137.7321428017694</v>
      </c>
      <c r="AY466" s="194">
        <f t="shared" si="249"/>
        <v>45250</v>
      </c>
      <c r="BA466" s="194">
        <f t="shared" si="250"/>
        <v>45250</v>
      </c>
      <c r="BL466" s="151"/>
      <c r="BM466" s="151"/>
      <c r="BN466" s="151"/>
      <c r="BO466" s="151"/>
      <c r="BP466" s="151"/>
      <c r="BQ466" s="151"/>
      <c r="BR466" s="151"/>
      <c r="BS466" s="96"/>
    </row>
    <row r="467" spans="1:71" hidden="1" x14ac:dyDescent="0.3">
      <c r="A467" s="21">
        <v>86</v>
      </c>
      <c r="B467" s="86">
        <f t="shared" si="206"/>
        <v>44915</v>
      </c>
      <c r="C467" s="82">
        <f t="shared" si="207"/>
        <v>365</v>
      </c>
      <c r="D467" s="82">
        <f t="shared" si="209"/>
        <v>30</v>
      </c>
      <c r="E467" s="85">
        <f t="shared" si="208"/>
        <v>2591</v>
      </c>
      <c r="F467" s="103">
        <f t="shared" si="226"/>
        <v>370.14285714285717</v>
      </c>
      <c r="G467" s="82">
        <f t="shared" si="227"/>
        <v>370</v>
      </c>
      <c r="H467" s="85">
        <f t="shared" si="228"/>
        <v>1</v>
      </c>
      <c r="I467" s="87">
        <f t="shared" si="229"/>
        <v>85</v>
      </c>
      <c r="J467" s="104">
        <f t="shared" si="230"/>
        <v>0</v>
      </c>
      <c r="K467" s="87">
        <f t="shared" si="210"/>
        <v>7</v>
      </c>
      <c r="L467" s="85">
        <f t="shared" si="211"/>
        <v>35</v>
      </c>
      <c r="M467" s="82">
        <f t="shared" si="231"/>
        <v>4.2857142857142856</v>
      </c>
      <c r="N467" s="82">
        <f t="shared" si="212"/>
        <v>4</v>
      </c>
      <c r="O467" s="85">
        <f t="shared" si="232"/>
        <v>2</v>
      </c>
      <c r="P467" s="87">
        <f t="shared" si="233"/>
        <v>1</v>
      </c>
      <c r="Q467" s="85">
        <f t="shared" si="234"/>
        <v>0</v>
      </c>
      <c r="R467" s="87">
        <f t="shared" si="235"/>
        <v>0</v>
      </c>
      <c r="S467" s="85">
        <f t="shared" si="236"/>
        <v>30</v>
      </c>
      <c r="T467" s="87">
        <v>86</v>
      </c>
      <c r="U467" s="82"/>
      <c r="V467" s="108">
        <f t="shared" si="237"/>
        <v>45280</v>
      </c>
      <c r="W467" s="109">
        <f t="shared" si="213"/>
        <v>0</v>
      </c>
      <c r="X467" s="95">
        <f t="shared" si="214"/>
        <v>2</v>
      </c>
      <c r="Y467" s="110">
        <f t="shared" si="215"/>
        <v>86</v>
      </c>
      <c r="Z467" s="111">
        <f t="shared" si="238"/>
        <v>1383.58</v>
      </c>
      <c r="AA467" s="112">
        <f t="shared" si="239"/>
        <v>50</v>
      </c>
      <c r="AB467" s="112">
        <f t="shared" si="216"/>
        <v>1333.58</v>
      </c>
      <c r="AC467" s="111">
        <f t="shared" si="251"/>
        <v>239.23</v>
      </c>
      <c r="AD467" s="113">
        <f t="shared" si="254"/>
        <v>1094.3499999999999</v>
      </c>
      <c r="AE467" s="114">
        <f t="shared" si="240"/>
        <v>113738.03000000007</v>
      </c>
      <c r="AF467" s="86">
        <f t="shared" si="252"/>
        <v>45280</v>
      </c>
      <c r="AG467" s="86">
        <f t="shared" si="217"/>
        <v>44915</v>
      </c>
      <c r="AH467" s="211">
        <f t="shared" si="218"/>
        <v>365</v>
      </c>
      <c r="AI467" s="213">
        <f t="shared" si="219"/>
        <v>30</v>
      </c>
      <c r="AJ467" s="218">
        <f t="shared" si="253"/>
        <v>2591</v>
      </c>
      <c r="AK467" s="103">
        <f t="shared" si="241"/>
        <v>370.14285714285717</v>
      </c>
      <c r="AL467" s="82">
        <f t="shared" si="242"/>
        <v>370</v>
      </c>
      <c r="AM467" s="105">
        <f t="shared" si="243"/>
        <v>1</v>
      </c>
      <c r="AN467" s="87">
        <f t="shared" si="244"/>
        <v>85</v>
      </c>
      <c r="AO467" s="240">
        <f t="shared" si="245"/>
        <v>5</v>
      </c>
      <c r="AP467" s="87">
        <f t="shared" si="246"/>
        <v>7</v>
      </c>
      <c r="AQ467" s="85">
        <f t="shared" si="247"/>
        <v>35</v>
      </c>
      <c r="AR467" s="232">
        <f t="shared" si="220"/>
        <v>2</v>
      </c>
      <c r="AS467" s="112">
        <f t="shared" si="221"/>
        <v>1.4677497788794387</v>
      </c>
      <c r="AT467" s="125">
        <f t="shared" si="222"/>
        <v>2730.779497711475</v>
      </c>
      <c r="AU467" s="256">
        <f t="shared" si="223"/>
        <v>1220.3196977649061</v>
      </c>
      <c r="AV467" s="109">
        <f t="shared" si="224"/>
        <v>111618.93648697519</v>
      </c>
      <c r="AW467" s="199">
        <f t="shared" si="248"/>
        <v>1.761456859603785</v>
      </c>
      <c r="AX467" s="95">
        <f t="shared" si="225"/>
        <v>3606.7533744468838</v>
      </c>
      <c r="AY467" s="194">
        <f t="shared" si="249"/>
        <v>45280</v>
      </c>
      <c r="BA467" s="194">
        <f t="shared" si="250"/>
        <v>45280</v>
      </c>
      <c r="BL467" s="151"/>
      <c r="BM467" s="151"/>
      <c r="BN467" s="151"/>
      <c r="BO467" s="151"/>
      <c r="BP467" s="151"/>
      <c r="BQ467" s="151"/>
      <c r="BR467" s="151"/>
      <c r="BS467" s="96"/>
    </row>
    <row r="468" spans="1:71" hidden="1" x14ac:dyDescent="0.3">
      <c r="A468" s="21">
        <v>87</v>
      </c>
      <c r="B468" s="86">
        <f t="shared" si="206"/>
        <v>44946</v>
      </c>
      <c r="C468" s="82">
        <f t="shared" si="207"/>
        <v>365</v>
      </c>
      <c r="D468" s="82">
        <f t="shared" si="209"/>
        <v>31</v>
      </c>
      <c r="E468" s="85">
        <f t="shared" si="208"/>
        <v>2622</v>
      </c>
      <c r="F468" s="103">
        <f t="shared" si="226"/>
        <v>374.57142857142856</v>
      </c>
      <c r="G468" s="82">
        <f t="shared" si="227"/>
        <v>374</v>
      </c>
      <c r="H468" s="85">
        <f t="shared" si="228"/>
        <v>4</v>
      </c>
      <c r="I468" s="87">
        <f t="shared" si="229"/>
        <v>86</v>
      </c>
      <c r="J468" s="104">
        <f t="shared" si="230"/>
        <v>0</v>
      </c>
      <c r="K468" s="87">
        <f t="shared" si="210"/>
        <v>7</v>
      </c>
      <c r="L468" s="85">
        <f t="shared" si="211"/>
        <v>66</v>
      </c>
      <c r="M468" s="82">
        <f t="shared" si="231"/>
        <v>4.4285714285714288</v>
      </c>
      <c r="N468" s="82">
        <f t="shared" si="212"/>
        <v>4</v>
      </c>
      <c r="O468" s="85">
        <f t="shared" si="232"/>
        <v>3</v>
      </c>
      <c r="P468" s="87">
        <f t="shared" si="233"/>
        <v>1</v>
      </c>
      <c r="Q468" s="85">
        <f t="shared" si="234"/>
        <v>0</v>
      </c>
      <c r="R468" s="87">
        <f t="shared" si="235"/>
        <v>0</v>
      </c>
      <c r="S468" s="85">
        <f t="shared" si="236"/>
        <v>31</v>
      </c>
      <c r="T468" s="87">
        <v>87</v>
      </c>
      <c r="U468" s="82"/>
      <c r="V468" s="108">
        <f t="shared" si="237"/>
        <v>45311</v>
      </c>
      <c r="W468" s="109">
        <f t="shared" si="213"/>
        <v>0</v>
      </c>
      <c r="X468" s="95">
        <f t="shared" si="214"/>
        <v>2</v>
      </c>
      <c r="Y468" s="110">
        <f t="shared" si="215"/>
        <v>87</v>
      </c>
      <c r="Z468" s="111">
        <f t="shared" si="238"/>
        <v>1383.58</v>
      </c>
      <c r="AA468" s="112">
        <f t="shared" si="239"/>
        <v>50</v>
      </c>
      <c r="AB468" s="112">
        <f t="shared" si="216"/>
        <v>1333.58</v>
      </c>
      <c r="AC468" s="111">
        <f t="shared" si="251"/>
        <v>236.95</v>
      </c>
      <c r="AD468" s="113">
        <f t="shared" si="254"/>
        <v>1096.6299999999999</v>
      </c>
      <c r="AE468" s="114">
        <f t="shared" si="240"/>
        <v>112641.40000000007</v>
      </c>
      <c r="AF468" s="86">
        <f t="shared" si="252"/>
        <v>45311</v>
      </c>
      <c r="AG468" s="86">
        <f t="shared" si="217"/>
        <v>44946</v>
      </c>
      <c r="AH468" s="211">
        <f t="shared" si="218"/>
        <v>365</v>
      </c>
      <c r="AI468" s="213">
        <f t="shared" si="219"/>
        <v>31</v>
      </c>
      <c r="AJ468" s="218">
        <f t="shared" si="253"/>
        <v>2622</v>
      </c>
      <c r="AK468" s="103">
        <f t="shared" si="241"/>
        <v>374.57142857142856</v>
      </c>
      <c r="AL468" s="82">
        <f t="shared" si="242"/>
        <v>374</v>
      </c>
      <c r="AM468" s="105">
        <f t="shared" si="243"/>
        <v>4</v>
      </c>
      <c r="AN468" s="87">
        <f t="shared" si="244"/>
        <v>86</v>
      </c>
      <c r="AO468" s="240">
        <f t="shared" si="245"/>
        <v>5</v>
      </c>
      <c r="AP468" s="87">
        <f t="shared" si="246"/>
        <v>7</v>
      </c>
      <c r="AQ468" s="85">
        <f t="shared" si="247"/>
        <v>66</v>
      </c>
      <c r="AR468" s="232">
        <f t="shared" si="220"/>
        <v>2</v>
      </c>
      <c r="AS468" s="112">
        <f t="shared" si="221"/>
        <v>1.4624784961482813</v>
      </c>
      <c r="AT468" s="125">
        <f t="shared" si="222"/>
        <v>2729.3117479325956</v>
      </c>
      <c r="AU468" s="256">
        <f t="shared" si="223"/>
        <v>1218.4667547969032</v>
      </c>
      <c r="AV468" s="109">
        <f t="shared" si="224"/>
        <v>110398.61678921028</v>
      </c>
      <c r="AW468" s="199">
        <f t="shared" si="248"/>
        <v>1.7587822497393197</v>
      </c>
      <c r="AX468" s="95">
        <f t="shared" si="225"/>
        <v>3604.9919175872801</v>
      </c>
      <c r="AY468" s="194">
        <f t="shared" si="249"/>
        <v>45311</v>
      </c>
      <c r="BA468" s="194">
        <f t="shared" si="250"/>
        <v>45311</v>
      </c>
      <c r="BL468" s="151"/>
      <c r="BM468" s="151"/>
      <c r="BN468" s="151"/>
      <c r="BO468" s="151"/>
      <c r="BP468" s="151"/>
      <c r="BQ468" s="151"/>
      <c r="BR468" s="151"/>
      <c r="BS468" s="96"/>
    </row>
    <row r="469" spans="1:71" hidden="1" x14ac:dyDescent="0.3">
      <c r="A469" s="21">
        <v>88</v>
      </c>
      <c r="B469" s="86">
        <f t="shared" si="206"/>
        <v>44977</v>
      </c>
      <c r="C469" s="82">
        <f t="shared" si="207"/>
        <v>365</v>
      </c>
      <c r="D469" s="82">
        <f t="shared" si="209"/>
        <v>31</v>
      </c>
      <c r="E469" s="85">
        <f t="shared" si="208"/>
        <v>2653</v>
      </c>
      <c r="F469" s="103">
        <f t="shared" si="226"/>
        <v>379</v>
      </c>
      <c r="G469" s="82">
        <f t="shared" si="227"/>
        <v>379</v>
      </c>
      <c r="H469" s="85">
        <f t="shared" si="228"/>
        <v>0</v>
      </c>
      <c r="I469" s="87">
        <f t="shared" si="229"/>
        <v>87</v>
      </c>
      <c r="J469" s="104">
        <f t="shared" si="230"/>
        <v>0</v>
      </c>
      <c r="K469" s="87">
        <f t="shared" si="210"/>
        <v>7</v>
      </c>
      <c r="L469" s="85">
        <f t="shared" si="211"/>
        <v>97</v>
      </c>
      <c r="M469" s="82">
        <f t="shared" si="231"/>
        <v>4.4285714285714288</v>
      </c>
      <c r="N469" s="82">
        <f t="shared" si="212"/>
        <v>4</v>
      </c>
      <c r="O469" s="85">
        <f t="shared" si="232"/>
        <v>3</v>
      </c>
      <c r="P469" s="87">
        <f t="shared" si="233"/>
        <v>1</v>
      </c>
      <c r="Q469" s="85">
        <f t="shared" si="234"/>
        <v>0</v>
      </c>
      <c r="R469" s="87">
        <f t="shared" si="235"/>
        <v>0</v>
      </c>
      <c r="S469" s="85">
        <f t="shared" si="236"/>
        <v>31</v>
      </c>
      <c r="T469" s="87">
        <v>88</v>
      </c>
      <c r="U469" s="82"/>
      <c r="V469" s="108">
        <f t="shared" si="237"/>
        <v>45342</v>
      </c>
      <c r="W469" s="109">
        <f t="shared" si="213"/>
        <v>0</v>
      </c>
      <c r="X469" s="95">
        <f t="shared" si="214"/>
        <v>2</v>
      </c>
      <c r="Y469" s="110">
        <f t="shared" si="215"/>
        <v>88</v>
      </c>
      <c r="Z469" s="111">
        <f t="shared" si="238"/>
        <v>1383.58</v>
      </c>
      <c r="AA469" s="112">
        <f t="shared" si="239"/>
        <v>50</v>
      </c>
      <c r="AB469" s="112">
        <f t="shared" si="216"/>
        <v>1333.58</v>
      </c>
      <c r="AC469" s="111">
        <f t="shared" si="251"/>
        <v>234.67</v>
      </c>
      <c r="AD469" s="113">
        <f t="shared" si="254"/>
        <v>1098.9099999999999</v>
      </c>
      <c r="AE469" s="114">
        <f t="shared" si="240"/>
        <v>111542.49000000006</v>
      </c>
      <c r="AF469" s="86">
        <f t="shared" si="252"/>
        <v>45342</v>
      </c>
      <c r="AG469" s="86">
        <f t="shared" si="217"/>
        <v>44977</v>
      </c>
      <c r="AH469" s="211">
        <f t="shared" si="218"/>
        <v>365</v>
      </c>
      <c r="AI469" s="213">
        <f t="shared" si="219"/>
        <v>31</v>
      </c>
      <c r="AJ469" s="218">
        <f t="shared" si="253"/>
        <v>2653</v>
      </c>
      <c r="AK469" s="103">
        <f t="shared" si="241"/>
        <v>379</v>
      </c>
      <c r="AL469" s="82">
        <f t="shared" si="242"/>
        <v>379</v>
      </c>
      <c r="AM469" s="105">
        <f t="shared" si="243"/>
        <v>0</v>
      </c>
      <c r="AN469" s="87">
        <f t="shared" si="244"/>
        <v>87</v>
      </c>
      <c r="AO469" s="240">
        <f t="shared" si="245"/>
        <v>5</v>
      </c>
      <c r="AP469" s="87">
        <f t="shared" si="246"/>
        <v>7</v>
      </c>
      <c r="AQ469" s="85">
        <f t="shared" si="247"/>
        <v>97</v>
      </c>
      <c r="AR469" s="232">
        <f t="shared" si="220"/>
        <v>2</v>
      </c>
      <c r="AS469" s="112">
        <f t="shared" si="221"/>
        <v>1.4572261447241024</v>
      </c>
      <c r="AT469" s="125">
        <f t="shared" si="222"/>
        <v>2727.8492694364472</v>
      </c>
      <c r="AU469" s="256">
        <f t="shared" si="223"/>
        <v>1216.6166253519868</v>
      </c>
      <c r="AV469" s="109">
        <f t="shared" si="224"/>
        <v>109180.15003441338</v>
      </c>
      <c r="AW469" s="199">
        <f t="shared" si="248"/>
        <v>1.7561117010233791</v>
      </c>
      <c r="AX469" s="95">
        <f t="shared" si="225"/>
        <v>3603.2331353375407</v>
      </c>
      <c r="AY469" s="194">
        <f t="shared" si="249"/>
        <v>45342</v>
      </c>
      <c r="BA469" s="194">
        <f t="shared" si="250"/>
        <v>45342</v>
      </c>
      <c r="BL469" s="151"/>
      <c r="BM469" s="151"/>
      <c r="BN469" s="151"/>
      <c r="BO469" s="151"/>
      <c r="BP469" s="151"/>
      <c r="BQ469" s="151"/>
      <c r="BR469" s="151"/>
      <c r="BS469" s="96"/>
    </row>
    <row r="470" spans="1:71" hidden="1" x14ac:dyDescent="0.3">
      <c r="A470" s="21">
        <v>89</v>
      </c>
      <c r="B470" s="86">
        <f t="shared" si="206"/>
        <v>45005</v>
      </c>
      <c r="C470" s="82">
        <f t="shared" si="207"/>
        <v>366</v>
      </c>
      <c r="D470" s="82">
        <f t="shared" si="209"/>
        <v>29</v>
      </c>
      <c r="E470" s="85">
        <f t="shared" si="208"/>
        <v>2682</v>
      </c>
      <c r="F470" s="103">
        <f t="shared" si="226"/>
        <v>383.14285714285717</v>
      </c>
      <c r="G470" s="82">
        <f t="shared" si="227"/>
        <v>383</v>
      </c>
      <c r="H470" s="85">
        <f t="shared" si="228"/>
        <v>1</v>
      </c>
      <c r="I470" s="87">
        <f t="shared" si="229"/>
        <v>88</v>
      </c>
      <c r="J470" s="104">
        <f t="shared" si="230"/>
        <v>0</v>
      </c>
      <c r="K470" s="87">
        <f t="shared" si="210"/>
        <v>7</v>
      </c>
      <c r="L470" s="85">
        <f t="shared" si="211"/>
        <v>125</v>
      </c>
      <c r="M470" s="82">
        <f t="shared" si="231"/>
        <v>4.1428571428571432</v>
      </c>
      <c r="N470" s="82">
        <f t="shared" si="212"/>
        <v>4</v>
      </c>
      <c r="O470" s="85">
        <f t="shared" si="232"/>
        <v>1</v>
      </c>
      <c r="P470" s="87">
        <f t="shared" si="233"/>
        <v>1</v>
      </c>
      <c r="Q470" s="85">
        <f t="shared" si="234"/>
        <v>0</v>
      </c>
      <c r="R470" s="87">
        <f t="shared" si="235"/>
        <v>0</v>
      </c>
      <c r="S470" s="85">
        <f t="shared" si="236"/>
        <v>29</v>
      </c>
      <c r="T470" s="87">
        <v>89</v>
      </c>
      <c r="U470" s="82"/>
      <c r="V470" s="108">
        <f t="shared" si="237"/>
        <v>45371</v>
      </c>
      <c r="W470" s="109">
        <f t="shared" si="213"/>
        <v>0</v>
      </c>
      <c r="X470" s="95">
        <f t="shared" si="214"/>
        <v>2</v>
      </c>
      <c r="Y470" s="110">
        <f t="shared" si="215"/>
        <v>89</v>
      </c>
      <c r="Z470" s="111">
        <f t="shared" si="238"/>
        <v>1383.58</v>
      </c>
      <c r="AA470" s="112">
        <f t="shared" si="239"/>
        <v>50</v>
      </c>
      <c r="AB470" s="112">
        <f t="shared" si="216"/>
        <v>1333.58</v>
      </c>
      <c r="AC470" s="111">
        <f t="shared" si="251"/>
        <v>232.38</v>
      </c>
      <c r="AD470" s="113">
        <f t="shared" si="254"/>
        <v>1101.1999999999998</v>
      </c>
      <c r="AE470" s="114">
        <f t="shared" si="240"/>
        <v>110441.29000000007</v>
      </c>
      <c r="AF470" s="86">
        <f t="shared" si="252"/>
        <v>45371</v>
      </c>
      <c r="AG470" s="86">
        <f t="shared" si="217"/>
        <v>45005</v>
      </c>
      <c r="AH470" s="211">
        <f t="shared" si="218"/>
        <v>366</v>
      </c>
      <c r="AI470" s="213">
        <f t="shared" si="219"/>
        <v>29</v>
      </c>
      <c r="AJ470" s="218">
        <f t="shared" si="253"/>
        <v>2682</v>
      </c>
      <c r="AK470" s="103">
        <f t="shared" si="241"/>
        <v>383.14285714285717</v>
      </c>
      <c r="AL470" s="82">
        <f t="shared" si="242"/>
        <v>383</v>
      </c>
      <c r="AM470" s="105">
        <f t="shared" si="243"/>
        <v>1</v>
      </c>
      <c r="AN470" s="87">
        <f t="shared" si="244"/>
        <v>88</v>
      </c>
      <c r="AO470" s="240">
        <f t="shared" si="245"/>
        <v>5</v>
      </c>
      <c r="AP470" s="87">
        <f t="shared" si="246"/>
        <v>7</v>
      </c>
      <c r="AQ470" s="85">
        <f t="shared" si="247"/>
        <v>126</v>
      </c>
      <c r="AR470" s="232">
        <f t="shared" si="220"/>
        <v>2</v>
      </c>
      <c r="AS470" s="112">
        <f t="shared" si="221"/>
        <v>1.4519926566169266</v>
      </c>
      <c r="AT470" s="125">
        <f t="shared" si="222"/>
        <v>2726.392043291723</v>
      </c>
      <c r="AU470" s="256">
        <f t="shared" si="223"/>
        <v>1214.8884024146714</v>
      </c>
      <c r="AV470" s="109">
        <f t="shared" si="224"/>
        <v>107963.53340906139</v>
      </c>
      <c r="AW470" s="199">
        <f t="shared" si="248"/>
        <v>1.753617116896421</v>
      </c>
      <c r="AX470" s="95">
        <f t="shared" si="225"/>
        <v>3601.4770236365175</v>
      </c>
      <c r="AY470" s="194">
        <f t="shared" si="249"/>
        <v>45371</v>
      </c>
      <c r="BA470" s="194">
        <f t="shared" si="250"/>
        <v>45371</v>
      </c>
      <c r="BL470" s="151"/>
      <c r="BM470" s="151"/>
      <c r="BN470" s="151"/>
      <c r="BO470" s="151"/>
      <c r="BP470" s="151"/>
      <c r="BQ470" s="151"/>
      <c r="BR470" s="151"/>
      <c r="BS470" s="96"/>
    </row>
    <row r="471" spans="1:71" hidden="1" x14ac:dyDescent="0.3">
      <c r="A471" s="21">
        <v>90</v>
      </c>
      <c r="B471" s="86">
        <f t="shared" si="206"/>
        <v>45036</v>
      </c>
      <c r="C471" s="82">
        <f t="shared" si="207"/>
        <v>366</v>
      </c>
      <c r="D471" s="82">
        <f t="shared" si="209"/>
        <v>31</v>
      </c>
      <c r="E471" s="85">
        <f t="shared" si="208"/>
        <v>2713</v>
      </c>
      <c r="F471" s="103">
        <f t="shared" si="226"/>
        <v>387.57142857142856</v>
      </c>
      <c r="G471" s="82">
        <f t="shared" si="227"/>
        <v>387</v>
      </c>
      <c r="H471" s="85">
        <f t="shared" si="228"/>
        <v>4</v>
      </c>
      <c r="I471" s="87">
        <f t="shared" si="229"/>
        <v>89</v>
      </c>
      <c r="J471" s="104">
        <f t="shared" si="230"/>
        <v>0</v>
      </c>
      <c r="K471" s="87">
        <f t="shared" si="210"/>
        <v>7</v>
      </c>
      <c r="L471" s="85">
        <f t="shared" si="211"/>
        <v>156</v>
      </c>
      <c r="M471" s="82">
        <f t="shared" si="231"/>
        <v>4.4285714285714288</v>
      </c>
      <c r="N471" s="82">
        <f t="shared" si="212"/>
        <v>4</v>
      </c>
      <c r="O471" s="85">
        <f t="shared" si="232"/>
        <v>3</v>
      </c>
      <c r="P471" s="87">
        <f t="shared" si="233"/>
        <v>1</v>
      </c>
      <c r="Q471" s="85">
        <f t="shared" si="234"/>
        <v>0</v>
      </c>
      <c r="R471" s="87">
        <f t="shared" si="235"/>
        <v>0</v>
      </c>
      <c r="S471" s="85">
        <f t="shared" si="236"/>
        <v>31</v>
      </c>
      <c r="T471" s="87">
        <v>90</v>
      </c>
      <c r="U471" s="82"/>
      <c r="V471" s="108">
        <f t="shared" si="237"/>
        <v>45402</v>
      </c>
      <c r="W471" s="109">
        <f t="shared" si="213"/>
        <v>0</v>
      </c>
      <c r="X471" s="95">
        <f t="shared" si="214"/>
        <v>2</v>
      </c>
      <c r="Y471" s="110">
        <f t="shared" si="215"/>
        <v>90</v>
      </c>
      <c r="Z471" s="111">
        <f t="shared" si="238"/>
        <v>1383.58</v>
      </c>
      <c r="AA471" s="112">
        <f t="shared" si="239"/>
        <v>50</v>
      </c>
      <c r="AB471" s="112">
        <f t="shared" si="216"/>
        <v>1333.58</v>
      </c>
      <c r="AC471" s="111">
        <f t="shared" si="251"/>
        <v>230.09</v>
      </c>
      <c r="AD471" s="113">
        <f t="shared" si="254"/>
        <v>1103.49</v>
      </c>
      <c r="AE471" s="114">
        <f t="shared" si="240"/>
        <v>109337.80000000006</v>
      </c>
      <c r="AF471" s="86">
        <f t="shared" si="252"/>
        <v>45402</v>
      </c>
      <c r="AG471" s="86">
        <f t="shared" si="217"/>
        <v>45036</v>
      </c>
      <c r="AH471" s="211">
        <f t="shared" si="218"/>
        <v>366</v>
      </c>
      <c r="AI471" s="213">
        <f t="shared" si="219"/>
        <v>31</v>
      </c>
      <c r="AJ471" s="218">
        <f t="shared" si="253"/>
        <v>2713</v>
      </c>
      <c r="AK471" s="103">
        <f t="shared" si="241"/>
        <v>387.57142857142856</v>
      </c>
      <c r="AL471" s="82">
        <f t="shared" si="242"/>
        <v>387</v>
      </c>
      <c r="AM471" s="105">
        <f t="shared" si="243"/>
        <v>4</v>
      </c>
      <c r="AN471" s="87">
        <f t="shared" si="244"/>
        <v>89</v>
      </c>
      <c r="AO471" s="240">
        <f t="shared" si="245"/>
        <v>5</v>
      </c>
      <c r="AP471" s="87">
        <f t="shared" si="246"/>
        <v>7</v>
      </c>
      <c r="AQ471" s="85">
        <f t="shared" si="247"/>
        <v>157</v>
      </c>
      <c r="AR471" s="232">
        <f t="shared" si="220"/>
        <v>2</v>
      </c>
      <c r="AS471" s="112">
        <f t="shared" si="221"/>
        <v>1.4467779640809579</v>
      </c>
      <c r="AT471" s="125">
        <f t="shared" si="222"/>
        <v>2724.9400506351062</v>
      </c>
      <c r="AU471" s="256">
        <f t="shared" si="223"/>
        <v>1213.0437063679833</v>
      </c>
      <c r="AV471" s="109">
        <f t="shared" si="224"/>
        <v>106748.64500664672</v>
      </c>
      <c r="AW471" s="199">
        <f t="shared" si="248"/>
        <v>1.7509544109585637</v>
      </c>
      <c r="AX471" s="95">
        <f t="shared" si="225"/>
        <v>3599.7234065196212</v>
      </c>
      <c r="AY471" s="194">
        <f t="shared" si="249"/>
        <v>45402</v>
      </c>
      <c r="BA471" s="194">
        <f t="shared" si="250"/>
        <v>45402</v>
      </c>
      <c r="BL471" s="151"/>
      <c r="BM471" s="151"/>
      <c r="BN471" s="151"/>
      <c r="BO471" s="151"/>
      <c r="BP471" s="151"/>
      <c r="BQ471" s="151"/>
      <c r="BR471" s="151"/>
      <c r="BS471" s="96"/>
    </row>
    <row r="472" spans="1:71" hidden="1" x14ac:dyDescent="0.3">
      <c r="A472" s="21">
        <v>91</v>
      </c>
      <c r="B472" s="86">
        <f t="shared" si="206"/>
        <v>45066</v>
      </c>
      <c r="C472" s="82">
        <f t="shared" si="207"/>
        <v>366</v>
      </c>
      <c r="D472" s="82">
        <f t="shared" si="209"/>
        <v>30</v>
      </c>
      <c r="E472" s="85">
        <f t="shared" si="208"/>
        <v>2743</v>
      </c>
      <c r="F472" s="103">
        <f t="shared" si="226"/>
        <v>391.85714285714283</v>
      </c>
      <c r="G472" s="82">
        <f t="shared" si="227"/>
        <v>391</v>
      </c>
      <c r="H472" s="85">
        <f t="shared" si="228"/>
        <v>6</v>
      </c>
      <c r="I472" s="87">
        <f t="shared" si="229"/>
        <v>90</v>
      </c>
      <c r="J472" s="104">
        <f t="shared" si="230"/>
        <v>0</v>
      </c>
      <c r="K472" s="87">
        <f t="shared" si="210"/>
        <v>7</v>
      </c>
      <c r="L472" s="85">
        <f t="shared" si="211"/>
        <v>186</v>
      </c>
      <c r="M472" s="82">
        <f t="shared" si="231"/>
        <v>4.2857142857142856</v>
      </c>
      <c r="N472" s="82">
        <f t="shared" si="212"/>
        <v>4</v>
      </c>
      <c r="O472" s="85">
        <f t="shared" si="232"/>
        <v>2</v>
      </c>
      <c r="P472" s="87">
        <f t="shared" si="233"/>
        <v>1</v>
      </c>
      <c r="Q472" s="85">
        <f t="shared" si="234"/>
        <v>0</v>
      </c>
      <c r="R472" s="87">
        <f t="shared" si="235"/>
        <v>0</v>
      </c>
      <c r="S472" s="85">
        <f t="shared" si="236"/>
        <v>30</v>
      </c>
      <c r="T472" s="87">
        <v>91</v>
      </c>
      <c r="U472" s="82"/>
      <c r="V472" s="108">
        <f t="shared" si="237"/>
        <v>45432</v>
      </c>
      <c r="W472" s="109">
        <f t="shared" si="213"/>
        <v>0</v>
      </c>
      <c r="X472" s="95">
        <f t="shared" si="214"/>
        <v>2</v>
      </c>
      <c r="Y472" s="110">
        <f t="shared" si="215"/>
        <v>91</v>
      </c>
      <c r="Z472" s="111">
        <f t="shared" si="238"/>
        <v>1383.58</v>
      </c>
      <c r="AA472" s="112">
        <f t="shared" si="239"/>
        <v>50</v>
      </c>
      <c r="AB472" s="112">
        <f t="shared" si="216"/>
        <v>1333.58</v>
      </c>
      <c r="AC472" s="111">
        <f t="shared" si="251"/>
        <v>227.79</v>
      </c>
      <c r="AD472" s="113">
        <f t="shared" si="254"/>
        <v>1105.79</v>
      </c>
      <c r="AE472" s="114">
        <f t="shared" si="240"/>
        <v>108232.01000000007</v>
      </c>
      <c r="AF472" s="86">
        <f t="shared" si="252"/>
        <v>45432</v>
      </c>
      <c r="AG472" s="86">
        <f t="shared" si="217"/>
        <v>45066</v>
      </c>
      <c r="AH472" s="211">
        <f t="shared" si="218"/>
        <v>366</v>
      </c>
      <c r="AI472" s="213">
        <f t="shared" si="219"/>
        <v>30</v>
      </c>
      <c r="AJ472" s="218">
        <f t="shared" si="253"/>
        <v>2743</v>
      </c>
      <c r="AK472" s="103">
        <f t="shared" si="241"/>
        <v>391.85714285714283</v>
      </c>
      <c r="AL472" s="82">
        <f t="shared" si="242"/>
        <v>391</v>
      </c>
      <c r="AM472" s="105">
        <f t="shared" si="243"/>
        <v>6</v>
      </c>
      <c r="AN472" s="87">
        <f t="shared" si="244"/>
        <v>90</v>
      </c>
      <c r="AO472" s="240">
        <f t="shared" si="245"/>
        <v>5</v>
      </c>
      <c r="AP472" s="87">
        <f t="shared" si="246"/>
        <v>7</v>
      </c>
      <c r="AQ472" s="85">
        <f t="shared" si="247"/>
        <v>187</v>
      </c>
      <c r="AR472" s="232">
        <f t="shared" si="220"/>
        <v>2</v>
      </c>
      <c r="AS472" s="112">
        <f t="shared" si="221"/>
        <v>1.4415819996137027</v>
      </c>
      <c r="AT472" s="125">
        <f t="shared" si="222"/>
        <v>2723.4932726710254</v>
      </c>
      <c r="AU472" s="256">
        <f t="shared" si="223"/>
        <v>1211.2611836148737</v>
      </c>
      <c r="AV472" s="109">
        <f t="shared" si="224"/>
        <v>105535.60130027874</v>
      </c>
      <c r="AW472" s="199">
        <f t="shared" si="248"/>
        <v>1.7483814483680102</v>
      </c>
      <c r="AX472" s="95">
        <f t="shared" si="225"/>
        <v>3597.9724521086628</v>
      </c>
      <c r="AY472" s="194">
        <f t="shared" si="249"/>
        <v>45432</v>
      </c>
      <c r="BA472" s="194">
        <f t="shared" si="250"/>
        <v>45432</v>
      </c>
      <c r="BL472" s="151"/>
      <c r="BM472" s="151"/>
      <c r="BN472" s="151"/>
      <c r="BO472" s="151"/>
      <c r="BP472" s="151"/>
      <c r="BQ472" s="151"/>
      <c r="BR472" s="151"/>
      <c r="BS472" s="96"/>
    </row>
    <row r="473" spans="1:71" hidden="1" x14ac:dyDescent="0.3">
      <c r="A473" s="21">
        <v>92</v>
      </c>
      <c r="B473" s="86">
        <f t="shared" si="206"/>
        <v>45097</v>
      </c>
      <c r="C473" s="82">
        <f t="shared" si="207"/>
        <v>366</v>
      </c>
      <c r="D473" s="82">
        <f t="shared" si="209"/>
        <v>31</v>
      </c>
      <c r="E473" s="85">
        <f t="shared" si="208"/>
        <v>2774</v>
      </c>
      <c r="F473" s="103">
        <f t="shared" si="226"/>
        <v>396.28571428571428</v>
      </c>
      <c r="G473" s="82">
        <f t="shared" si="227"/>
        <v>396</v>
      </c>
      <c r="H473" s="85">
        <f t="shared" si="228"/>
        <v>2</v>
      </c>
      <c r="I473" s="87">
        <f t="shared" si="229"/>
        <v>91</v>
      </c>
      <c r="J473" s="104">
        <f t="shared" si="230"/>
        <v>0</v>
      </c>
      <c r="K473" s="87">
        <f t="shared" si="210"/>
        <v>7</v>
      </c>
      <c r="L473" s="85">
        <f t="shared" si="211"/>
        <v>217</v>
      </c>
      <c r="M473" s="82">
        <f t="shared" si="231"/>
        <v>4.4285714285714288</v>
      </c>
      <c r="N473" s="82">
        <f t="shared" si="212"/>
        <v>4</v>
      </c>
      <c r="O473" s="85">
        <f t="shared" si="232"/>
        <v>3</v>
      </c>
      <c r="P473" s="87">
        <f t="shared" si="233"/>
        <v>1</v>
      </c>
      <c r="Q473" s="85">
        <f t="shared" si="234"/>
        <v>0</v>
      </c>
      <c r="R473" s="87">
        <f t="shared" si="235"/>
        <v>0</v>
      </c>
      <c r="S473" s="85">
        <f t="shared" si="236"/>
        <v>31</v>
      </c>
      <c r="T473" s="87">
        <v>92</v>
      </c>
      <c r="U473" s="82"/>
      <c r="V473" s="108">
        <f t="shared" si="237"/>
        <v>45463</v>
      </c>
      <c r="W473" s="109">
        <f t="shared" si="213"/>
        <v>0</v>
      </c>
      <c r="X473" s="95">
        <f t="shared" si="214"/>
        <v>2</v>
      </c>
      <c r="Y473" s="110">
        <f t="shared" si="215"/>
        <v>92</v>
      </c>
      <c r="Z473" s="111">
        <f t="shared" si="238"/>
        <v>1383.58</v>
      </c>
      <c r="AA473" s="112">
        <f t="shared" si="239"/>
        <v>50</v>
      </c>
      <c r="AB473" s="112">
        <f t="shared" si="216"/>
        <v>1333.58</v>
      </c>
      <c r="AC473" s="111">
        <f t="shared" si="251"/>
        <v>225.48</v>
      </c>
      <c r="AD473" s="113">
        <f t="shared" si="254"/>
        <v>1108.0999999999999</v>
      </c>
      <c r="AE473" s="114">
        <f t="shared" si="240"/>
        <v>107123.91000000006</v>
      </c>
      <c r="AF473" s="86">
        <f t="shared" si="252"/>
        <v>45463</v>
      </c>
      <c r="AG473" s="86">
        <f t="shared" si="217"/>
        <v>45097</v>
      </c>
      <c r="AH473" s="211">
        <f t="shared" si="218"/>
        <v>366</v>
      </c>
      <c r="AI473" s="213">
        <f t="shared" si="219"/>
        <v>31</v>
      </c>
      <c r="AJ473" s="218">
        <f t="shared" si="253"/>
        <v>2774</v>
      </c>
      <c r="AK473" s="103">
        <f t="shared" si="241"/>
        <v>396.28571428571428</v>
      </c>
      <c r="AL473" s="82">
        <f t="shared" si="242"/>
        <v>396</v>
      </c>
      <c r="AM473" s="105">
        <f t="shared" si="243"/>
        <v>2</v>
      </c>
      <c r="AN473" s="87">
        <f t="shared" si="244"/>
        <v>91</v>
      </c>
      <c r="AO473" s="240">
        <f t="shared" si="245"/>
        <v>5</v>
      </c>
      <c r="AP473" s="87">
        <f t="shared" si="246"/>
        <v>7</v>
      </c>
      <c r="AQ473" s="85">
        <f t="shared" si="247"/>
        <v>218</v>
      </c>
      <c r="AR473" s="232">
        <f t="shared" si="220"/>
        <v>2</v>
      </c>
      <c r="AS473" s="112">
        <f t="shared" si="221"/>
        <v>1.4364046959550965</v>
      </c>
      <c r="AT473" s="125">
        <f t="shared" si="222"/>
        <v>2722.0516906714115</v>
      </c>
      <c r="AU473" s="256">
        <f t="shared" si="223"/>
        <v>1209.4219951655643</v>
      </c>
      <c r="AV473" s="109">
        <f t="shared" si="224"/>
        <v>104324.34011666387</v>
      </c>
      <c r="AW473" s="199">
        <f t="shared" si="248"/>
        <v>1.7457266923101724</v>
      </c>
      <c r="AX473" s="95">
        <f t="shared" si="225"/>
        <v>3596.2240706602947</v>
      </c>
      <c r="AY473" s="194">
        <f t="shared" si="249"/>
        <v>45463</v>
      </c>
      <c r="BA473" s="194">
        <f t="shared" si="250"/>
        <v>45463</v>
      </c>
      <c r="BL473" s="151"/>
      <c r="BM473" s="151"/>
      <c r="BN473" s="151"/>
      <c r="BO473" s="151"/>
      <c r="BP473" s="151"/>
      <c r="BQ473" s="151"/>
      <c r="BR473" s="151"/>
      <c r="BS473" s="96"/>
    </row>
    <row r="474" spans="1:71" hidden="1" x14ac:dyDescent="0.3">
      <c r="A474" s="21">
        <v>93</v>
      </c>
      <c r="B474" s="86">
        <f t="shared" si="206"/>
        <v>45127</v>
      </c>
      <c r="C474" s="82">
        <f t="shared" si="207"/>
        <v>366</v>
      </c>
      <c r="D474" s="82">
        <f t="shared" si="209"/>
        <v>30</v>
      </c>
      <c r="E474" s="85">
        <f t="shared" si="208"/>
        <v>2804</v>
      </c>
      <c r="F474" s="103">
        <f t="shared" si="226"/>
        <v>400.57142857142856</v>
      </c>
      <c r="G474" s="82">
        <f t="shared" si="227"/>
        <v>400</v>
      </c>
      <c r="H474" s="85">
        <f t="shared" si="228"/>
        <v>4</v>
      </c>
      <c r="I474" s="87">
        <f t="shared" si="229"/>
        <v>92</v>
      </c>
      <c r="J474" s="104">
        <f t="shared" si="230"/>
        <v>0</v>
      </c>
      <c r="K474" s="87">
        <f t="shared" si="210"/>
        <v>7</v>
      </c>
      <c r="L474" s="85">
        <f t="shared" si="211"/>
        <v>247</v>
      </c>
      <c r="M474" s="82">
        <f t="shared" si="231"/>
        <v>4.2857142857142856</v>
      </c>
      <c r="N474" s="82">
        <f t="shared" si="212"/>
        <v>4</v>
      </c>
      <c r="O474" s="85">
        <f t="shared" si="232"/>
        <v>2</v>
      </c>
      <c r="P474" s="87">
        <f t="shared" si="233"/>
        <v>1</v>
      </c>
      <c r="Q474" s="85">
        <f t="shared" si="234"/>
        <v>0</v>
      </c>
      <c r="R474" s="87">
        <f t="shared" si="235"/>
        <v>0</v>
      </c>
      <c r="S474" s="85">
        <f t="shared" si="236"/>
        <v>30</v>
      </c>
      <c r="T474" s="87">
        <v>93</v>
      </c>
      <c r="U474" s="82"/>
      <c r="V474" s="108">
        <f t="shared" si="237"/>
        <v>45493</v>
      </c>
      <c r="W474" s="109">
        <f t="shared" si="213"/>
        <v>0</v>
      </c>
      <c r="X474" s="95">
        <f t="shared" si="214"/>
        <v>2</v>
      </c>
      <c r="Y474" s="110">
        <f t="shared" si="215"/>
        <v>93</v>
      </c>
      <c r="Z474" s="111">
        <f t="shared" si="238"/>
        <v>1383.58</v>
      </c>
      <c r="AA474" s="112">
        <f t="shared" si="239"/>
        <v>50</v>
      </c>
      <c r="AB474" s="112">
        <f t="shared" si="216"/>
        <v>1333.58</v>
      </c>
      <c r="AC474" s="111">
        <f t="shared" si="251"/>
        <v>223.17</v>
      </c>
      <c r="AD474" s="113">
        <f t="shared" si="254"/>
        <v>1110.4099999999999</v>
      </c>
      <c r="AE474" s="114">
        <f t="shared" si="240"/>
        <v>106013.50000000006</v>
      </c>
      <c r="AF474" s="86">
        <f t="shared" si="252"/>
        <v>45493</v>
      </c>
      <c r="AG474" s="86">
        <f t="shared" si="217"/>
        <v>45127</v>
      </c>
      <c r="AH474" s="211">
        <f t="shared" si="218"/>
        <v>366</v>
      </c>
      <c r="AI474" s="213">
        <f t="shared" si="219"/>
        <v>30</v>
      </c>
      <c r="AJ474" s="218">
        <f t="shared" si="253"/>
        <v>2804</v>
      </c>
      <c r="AK474" s="103">
        <f t="shared" si="241"/>
        <v>400.57142857142856</v>
      </c>
      <c r="AL474" s="82">
        <f t="shared" si="242"/>
        <v>400</v>
      </c>
      <c r="AM474" s="105">
        <f t="shared" si="243"/>
        <v>4</v>
      </c>
      <c r="AN474" s="87">
        <f t="shared" si="244"/>
        <v>92</v>
      </c>
      <c r="AO474" s="240">
        <f t="shared" si="245"/>
        <v>5</v>
      </c>
      <c r="AP474" s="87">
        <f t="shared" si="246"/>
        <v>7</v>
      </c>
      <c r="AQ474" s="85">
        <f t="shared" si="247"/>
        <v>248</v>
      </c>
      <c r="AR474" s="232">
        <f t="shared" si="220"/>
        <v>2</v>
      </c>
      <c r="AS474" s="112">
        <f t="shared" si="221"/>
        <v>1.431245986086632</v>
      </c>
      <c r="AT474" s="125">
        <f t="shared" si="222"/>
        <v>2720.6152859754566</v>
      </c>
      <c r="AU474" s="256">
        <f t="shared" si="223"/>
        <v>1207.644794382792</v>
      </c>
      <c r="AV474" s="109">
        <f t="shared" si="224"/>
        <v>103114.9181214983</v>
      </c>
      <c r="AW474" s="199">
        <f t="shared" si="248"/>
        <v>1.7431614116583556</v>
      </c>
      <c r="AX474" s="95">
        <f t="shared" si="225"/>
        <v>3594.4783439679845</v>
      </c>
      <c r="AY474" s="194">
        <f t="shared" si="249"/>
        <v>45493</v>
      </c>
      <c r="BA474" s="194">
        <f t="shared" si="250"/>
        <v>45493</v>
      </c>
      <c r="BL474" s="151"/>
      <c r="BM474" s="151"/>
      <c r="BN474" s="151"/>
      <c r="BO474" s="151"/>
      <c r="BP474" s="151"/>
      <c r="BQ474" s="151"/>
      <c r="BR474" s="151"/>
      <c r="BS474" s="96"/>
    </row>
    <row r="475" spans="1:71" hidden="1" x14ac:dyDescent="0.3">
      <c r="A475" s="21">
        <v>94</v>
      </c>
      <c r="B475" s="86">
        <f t="shared" si="206"/>
        <v>45158</v>
      </c>
      <c r="C475" s="82">
        <f t="shared" si="207"/>
        <v>366</v>
      </c>
      <c r="D475" s="82">
        <f t="shared" si="209"/>
        <v>31</v>
      </c>
      <c r="E475" s="85">
        <f t="shared" si="208"/>
        <v>2835</v>
      </c>
      <c r="F475" s="103">
        <f t="shared" si="226"/>
        <v>405</v>
      </c>
      <c r="G475" s="82">
        <f t="shared" si="227"/>
        <v>405</v>
      </c>
      <c r="H475" s="85">
        <f t="shared" si="228"/>
        <v>0</v>
      </c>
      <c r="I475" s="87">
        <f t="shared" si="229"/>
        <v>93</v>
      </c>
      <c r="J475" s="104">
        <f t="shared" si="230"/>
        <v>0</v>
      </c>
      <c r="K475" s="87">
        <f t="shared" si="210"/>
        <v>7</v>
      </c>
      <c r="L475" s="85">
        <f t="shared" si="211"/>
        <v>278</v>
      </c>
      <c r="M475" s="82">
        <f t="shared" si="231"/>
        <v>4.4285714285714288</v>
      </c>
      <c r="N475" s="82">
        <f t="shared" si="212"/>
        <v>4</v>
      </c>
      <c r="O475" s="85">
        <f t="shared" si="232"/>
        <v>3</v>
      </c>
      <c r="P475" s="87">
        <f t="shared" si="233"/>
        <v>1</v>
      </c>
      <c r="Q475" s="85">
        <f t="shared" si="234"/>
        <v>0</v>
      </c>
      <c r="R475" s="87">
        <f t="shared" si="235"/>
        <v>0</v>
      </c>
      <c r="S475" s="85">
        <f t="shared" si="236"/>
        <v>31</v>
      </c>
      <c r="T475" s="87">
        <v>94</v>
      </c>
      <c r="U475" s="82"/>
      <c r="V475" s="108">
        <f t="shared" si="237"/>
        <v>45524</v>
      </c>
      <c r="W475" s="109">
        <f t="shared" si="213"/>
        <v>0</v>
      </c>
      <c r="X475" s="95">
        <f t="shared" si="214"/>
        <v>2</v>
      </c>
      <c r="Y475" s="110">
        <f t="shared" si="215"/>
        <v>94</v>
      </c>
      <c r="Z475" s="111">
        <f t="shared" si="238"/>
        <v>1383.58</v>
      </c>
      <c r="AA475" s="112">
        <f t="shared" si="239"/>
        <v>50</v>
      </c>
      <c r="AB475" s="112">
        <f t="shared" si="216"/>
        <v>1333.58</v>
      </c>
      <c r="AC475" s="111">
        <f t="shared" si="251"/>
        <v>220.86</v>
      </c>
      <c r="AD475" s="113">
        <f t="shared" si="254"/>
        <v>1112.7199999999998</v>
      </c>
      <c r="AE475" s="114">
        <f t="shared" si="240"/>
        <v>104900.78000000006</v>
      </c>
      <c r="AF475" s="86">
        <f t="shared" si="252"/>
        <v>45524</v>
      </c>
      <c r="AG475" s="86">
        <f t="shared" si="217"/>
        <v>45158</v>
      </c>
      <c r="AH475" s="211">
        <f t="shared" si="218"/>
        <v>366</v>
      </c>
      <c r="AI475" s="213">
        <f t="shared" si="219"/>
        <v>31</v>
      </c>
      <c r="AJ475" s="218">
        <f t="shared" si="253"/>
        <v>2835</v>
      </c>
      <c r="AK475" s="103">
        <f t="shared" si="241"/>
        <v>405</v>
      </c>
      <c r="AL475" s="82">
        <f t="shared" si="242"/>
        <v>405</v>
      </c>
      <c r="AM475" s="105">
        <f t="shared" si="243"/>
        <v>0</v>
      </c>
      <c r="AN475" s="87">
        <f t="shared" si="244"/>
        <v>93</v>
      </c>
      <c r="AO475" s="240">
        <f t="shared" si="245"/>
        <v>5</v>
      </c>
      <c r="AP475" s="87">
        <f t="shared" si="246"/>
        <v>7</v>
      </c>
      <c r="AQ475" s="85">
        <f t="shared" si="247"/>
        <v>279</v>
      </c>
      <c r="AR475" s="232">
        <f t="shared" si="220"/>
        <v>2</v>
      </c>
      <c r="AS475" s="112">
        <f t="shared" si="221"/>
        <v>1.4261058032304936</v>
      </c>
      <c r="AT475" s="125">
        <f t="shared" si="222"/>
        <v>2719.1840399893699</v>
      </c>
      <c r="AU475" s="256">
        <f t="shared" si="223"/>
        <v>1205.811097087161</v>
      </c>
      <c r="AV475" s="109">
        <f t="shared" si="224"/>
        <v>101907.2733271155</v>
      </c>
      <c r="AW475" s="199">
        <f t="shared" si="248"/>
        <v>1.7405145817450614</v>
      </c>
      <c r="AX475" s="95">
        <f t="shared" si="225"/>
        <v>3592.735182556326</v>
      </c>
      <c r="AY475" s="194">
        <f t="shared" si="249"/>
        <v>45524</v>
      </c>
      <c r="BA475" s="194">
        <f t="shared" si="250"/>
        <v>45524</v>
      </c>
      <c r="BL475" s="151"/>
      <c r="BM475" s="151"/>
      <c r="BN475" s="151"/>
      <c r="BO475" s="151"/>
      <c r="BP475" s="151"/>
      <c r="BQ475" s="151"/>
      <c r="BR475" s="151"/>
      <c r="BS475" s="96"/>
    </row>
    <row r="476" spans="1:71" hidden="1" x14ac:dyDescent="0.3">
      <c r="A476" s="21">
        <v>95</v>
      </c>
      <c r="B476" s="86">
        <f t="shared" si="206"/>
        <v>45189</v>
      </c>
      <c r="C476" s="82">
        <f t="shared" si="207"/>
        <v>366</v>
      </c>
      <c r="D476" s="82">
        <f t="shared" si="209"/>
        <v>31</v>
      </c>
      <c r="E476" s="85">
        <f t="shared" si="208"/>
        <v>2866</v>
      </c>
      <c r="F476" s="103">
        <f t="shared" si="226"/>
        <v>409.42857142857144</v>
      </c>
      <c r="G476" s="82">
        <f t="shared" si="227"/>
        <v>409</v>
      </c>
      <c r="H476" s="85">
        <f t="shared" si="228"/>
        <v>3</v>
      </c>
      <c r="I476" s="87">
        <f t="shared" si="229"/>
        <v>94</v>
      </c>
      <c r="J476" s="104">
        <f t="shared" si="230"/>
        <v>0</v>
      </c>
      <c r="K476" s="87">
        <f t="shared" si="210"/>
        <v>7</v>
      </c>
      <c r="L476" s="85">
        <f t="shared" si="211"/>
        <v>309</v>
      </c>
      <c r="M476" s="82">
        <f t="shared" si="231"/>
        <v>4.4285714285714288</v>
      </c>
      <c r="N476" s="82">
        <f t="shared" si="212"/>
        <v>4</v>
      </c>
      <c r="O476" s="85">
        <f t="shared" si="232"/>
        <v>3</v>
      </c>
      <c r="P476" s="87">
        <f t="shared" si="233"/>
        <v>1</v>
      </c>
      <c r="Q476" s="85">
        <f t="shared" si="234"/>
        <v>0</v>
      </c>
      <c r="R476" s="87">
        <f t="shared" si="235"/>
        <v>0</v>
      </c>
      <c r="S476" s="85">
        <f t="shared" si="236"/>
        <v>31</v>
      </c>
      <c r="T476" s="87">
        <v>95</v>
      </c>
      <c r="U476" s="82"/>
      <c r="V476" s="108">
        <f t="shared" si="237"/>
        <v>45555</v>
      </c>
      <c r="W476" s="109">
        <f t="shared" si="213"/>
        <v>0</v>
      </c>
      <c r="X476" s="95">
        <f t="shared" si="214"/>
        <v>2</v>
      </c>
      <c r="Y476" s="110">
        <f t="shared" si="215"/>
        <v>95</v>
      </c>
      <c r="Z476" s="111">
        <f t="shared" si="238"/>
        <v>1383.58</v>
      </c>
      <c r="AA476" s="112">
        <f t="shared" si="239"/>
        <v>50</v>
      </c>
      <c r="AB476" s="112">
        <f t="shared" si="216"/>
        <v>1333.58</v>
      </c>
      <c r="AC476" s="111">
        <f t="shared" si="251"/>
        <v>218.54</v>
      </c>
      <c r="AD476" s="113">
        <f t="shared" si="254"/>
        <v>1115.04</v>
      </c>
      <c r="AE476" s="114">
        <f t="shared" si="240"/>
        <v>103785.74000000006</v>
      </c>
      <c r="AF476" s="86">
        <f t="shared" si="252"/>
        <v>45555</v>
      </c>
      <c r="AG476" s="86">
        <f t="shared" si="217"/>
        <v>45189</v>
      </c>
      <c r="AH476" s="211">
        <f t="shared" si="218"/>
        <v>366</v>
      </c>
      <c r="AI476" s="213">
        <f t="shared" si="219"/>
        <v>31</v>
      </c>
      <c r="AJ476" s="218">
        <f t="shared" si="253"/>
        <v>2866</v>
      </c>
      <c r="AK476" s="103">
        <f t="shared" si="241"/>
        <v>409.42857142857144</v>
      </c>
      <c r="AL476" s="82">
        <f t="shared" si="242"/>
        <v>409</v>
      </c>
      <c r="AM476" s="105">
        <f t="shared" si="243"/>
        <v>3</v>
      </c>
      <c r="AN476" s="87">
        <f t="shared" si="244"/>
        <v>94</v>
      </c>
      <c r="AO476" s="240">
        <f t="shared" si="245"/>
        <v>5</v>
      </c>
      <c r="AP476" s="87">
        <f t="shared" si="246"/>
        <v>7</v>
      </c>
      <c r="AQ476" s="85">
        <f t="shared" si="247"/>
        <v>310</v>
      </c>
      <c r="AR476" s="232">
        <f t="shared" si="220"/>
        <v>2</v>
      </c>
      <c r="AS476" s="112">
        <f t="shared" si="221"/>
        <v>1.4209840808486913</v>
      </c>
      <c r="AT476" s="125">
        <f t="shared" si="222"/>
        <v>2717.7579341861392</v>
      </c>
      <c r="AU476" s="256">
        <f t="shared" si="223"/>
        <v>1203.9801840918369</v>
      </c>
      <c r="AV476" s="109">
        <f t="shared" si="224"/>
        <v>100701.46223002834</v>
      </c>
      <c r="AW476" s="199">
        <f t="shared" si="248"/>
        <v>1.7378717707989968</v>
      </c>
      <c r="AX476" s="95">
        <f t="shared" si="225"/>
        <v>3590.9946679745808</v>
      </c>
      <c r="AY476" s="194">
        <f t="shared" si="249"/>
        <v>45555</v>
      </c>
      <c r="BA476" s="194">
        <f t="shared" si="250"/>
        <v>45555</v>
      </c>
      <c r="BL476" s="151"/>
      <c r="BM476" s="151"/>
      <c r="BN476" s="151"/>
      <c r="BO476" s="151"/>
      <c r="BP476" s="151"/>
      <c r="BQ476" s="151"/>
      <c r="BR476" s="151"/>
      <c r="BS476" s="96"/>
    </row>
    <row r="477" spans="1:71" hidden="1" x14ac:dyDescent="0.3">
      <c r="A477" s="21">
        <v>96</v>
      </c>
      <c r="B477" s="86">
        <f t="shared" si="206"/>
        <v>45219</v>
      </c>
      <c r="C477" s="82">
        <f t="shared" si="207"/>
        <v>366</v>
      </c>
      <c r="D477" s="82">
        <f t="shared" si="209"/>
        <v>30</v>
      </c>
      <c r="E477" s="85">
        <f t="shared" si="208"/>
        <v>2896</v>
      </c>
      <c r="F477" s="103">
        <f t="shared" si="226"/>
        <v>413.71428571428572</v>
      </c>
      <c r="G477" s="82">
        <f t="shared" si="227"/>
        <v>413</v>
      </c>
      <c r="H477" s="85">
        <f t="shared" si="228"/>
        <v>5</v>
      </c>
      <c r="I477" s="87">
        <f t="shared" si="229"/>
        <v>95</v>
      </c>
      <c r="J477" s="104">
        <f t="shared" si="230"/>
        <v>0</v>
      </c>
      <c r="K477" s="87">
        <f t="shared" si="210"/>
        <v>7</v>
      </c>
      <c r="L477" s="85">
        <f t="shared" si="211"/>
        <v>339</v>
      </c>
      <c r="M477" s="82">
        <f t="shared" si="231"/>
        <v>4.2857142857142856</v>
      </c>
      <c r="N477" s="82">
        <f t="shared" si="212"/>
        <v>4</v>
      </c>
      <c r="O477" s="85">
        <f t="shared" si="232"/>
        <v>2</v>
      </c>
      <c r="P477" s="87">
        <f t="shared" si="233"/>
        <v>1</v>
      </c>
      <c r="Q477" s="85">
        <f t="shared" si="234"/>
        <v>0</v>
      </c>
      <c r="R477" s="87">
        <f t="shared" si="235"/>
        <v>0</v>
      </c>
      <c r="S477" s="85">
        <f t="shared" si="236"/>
        <v>30</v>
      </c>
      <c r="T477" s="87">
        <v>96</v>
      </c>
      <c r="U477" s="82"/>
      <c r="V477" s="108">
        <f t="shared" si="237"/>
        <v>45585</v>
      </c>
      <c r="W477" s="109">
        <f t="shared" si="213"/>
        <v>0</v>
      </c>
      <c r="X477" s="95">
        <f t="shared" si="214"/>
        <v>2</v>
      </c>
      <c r="Y477" s="110">
        <f t="shared" si="215"/>
        <v>96</v>
      </c>
      <c r="Z477" s="111">
        <f t="shared" si="238"/>
        <v>1383.58</v>
      </c>
      <c r="AA477" s="112">
        <f t="shared" si="239"/>
        <v>50</v>
      </c>
      <c r="AB477" s="112">
        <f t="shared" si="216"/>
        <v>1333.58</v>
      </c>
      <c r="AC477" s="111">
        <f t="shared" si="251"/>
        <v>216.22</v>
      </c>
      <c r="AD477" s="113">
        <f t="shared" si="254"/>
        <v>1117.3599999999999</v>
      </c>
      <c r="AE477" s="114">
        <f t="shared" si="240"/>
        <v>102668.38000000006</v>
      </c>
      <c r="AF477" s="86">
        <f t="shared" si="252"/>
        <v>45585</v>
      </c>
      <c r="AG477" s="86">
        <f t="shared" si="217"/>
        <v>45219</v>
      </c>
      <c r="AH477" s="211">
        <f t="shared" si="218"/>
        <v>366</v>
      </c>
      <c r="AI477" s="213">
        <f t="shared" si="219"/>
        <v>30</v>
      </c>
      <c r="AJ477" s="218">
        <f t="shared" si="253"/>
        <v>2896</v>
      </c>
      <c r="AK477" s="103">
        <f t="shared" si="241"/>
        <v>413.71428571428572</v>
      </c>
      <c r="AL477" s="82">
        <f t="shared" si="242"/>
        <v>413</v>
      </c>
      <c r="AM477" s="105">
        <f t="shared" si="243"/>
        <v>5</v>
      </c>
      <c r="AN477" s="87">
        <f t="shared" si="244"/>
        <v>95</v>
      </c>
      <c r="AO477" s="240">
        <f t="shared" si="245"/>
        <v>5</v>
      </c>
      <c r="AP477" s="87">
        <f t="shared" si="246"/>
        <v>7</v>
      </c>
      <c r="AQ477" s="85">
        <f t="shared" si="247"/>
        <v>340</v>
      </c>
      <c r="AR477" s="232">
        <f t="shared" si="220"/>
        <v>2</v>
      </c>
      <c r="AS477" s="112">
        <f t="shared" si="221"/>
        <v>1.4158807526421995</v>
      </c>
      <c r="AT477" s="125">
        <f t="shared" si="222"/>
        <v>2716.3369501052907</v>
      </c>
      <c r="AU477" s="256">
        <f t="shared" si="223"/>
        <v>1202.2109798486836</v>
      </c>
      <c r="AV477" s="109">
        <f t="shared" si="224"/>
        <v>99497.4820459365</v>
      </c>
      <c r="AW477" s="199">
        <f t="shared" si="248"/>
        <v>1.735318032663121</v>
      </c>
      <c r="AX477" s="95">
        <f t="shared" si="225"/>
        <v>3589.256796203782</v>
      </c>
      <c r="AY477" s="194">
        <f t="shared" si="249"/>
        <v>45585</v>
      </c>
      <c r="BA477" s="194">
        <f t="shared" si="250"/>
        <v>45585</v>
      </c>
      <c r="BL477" s="151"/>
      <c r="BM477" s="151"/>
      <c r="BN477" s="151"/>
      <c r="BO477" s="151"/>
      <c r="BP477" s="151"/>
      <c r="BQ477" s="151"/>
      <c r="BR477" s="151"/>
      <c r="BS477" s="96"/>
    </row>
    <row r="478" spans="1:71" hidden="1" x14ac:dyDescent="0.3">
      <c r="A478" s="21">
        <v>97</v>
      </c>
      <c r="B478" s="86">
        <f t="shared" si="206"/>
        <v>45250</v>
      </c>
      <c r="C478" s="82">
        <f t="shared" si="207"/>
        <v>366</v>
      </c>
      <c r="D478" s="82">
        <f t="shared" si="209"/>
        <v>31</v>
      </c>
      <c r="E478" s="85">
        <f t="shared" si="208"/>
        <v>2927</v>
      </c>
      <c r="F478" s="103">
        <f t="shared" si="226"/>
        <v>418.14285714285717</v>
      </c>
      <c r="G478" s="82">
        <f t="shared" si="227"/>
        <v>418</v>
      </c>
      <c r="H478" s="85">
        <f t="shared" si="228"/>
        <v>1</v>
      </c>
      <c r="I478" s="87">
        <f t="shared" si="229"/>
        <v>96</v>
      </c>
      <c r="J478" s="104">
        <f t="shared" si="230"/>
        <v>0</v>
      </c>
      <c r="K478" s="87">
        <f t="shared" si="210"/>
        <v>8</v>
      </c>
      <c r="L478" s="85">
        <f t="shared" si="211"/>
        <v>5</v>
      </c>
      <c r="M478" s="82">
        <f t="shared" si="231"/>
        <v>4.4285714285714288</v>
      </c>
      <c r="N478" s="82">
        <f t="shared" si="212"/>
        <v>4</v>
      </c>
      <c r="O478" s="85">
        <f t="shared" si="232"/>
        <v>3</v>
      </c>
      <c r="P478" s="87">
        <f t="shared" si="233"/>
        <v>1</v>
      </c>
      <c r="Q478" s="85">
        <f t="shared" si="234"/>
        <v>0</v>
      </c>
      <c r="R478" s="87">
        <f t="shared" si="235"/>
        <v>0</v>
      </c>
      <c r="S478" s="85">
        <f t="shared" si="236"/>
        <v>31</v>
      </c>
      <c r="T478" s="87">
        <v>97</v>
      </c>
      <c r="U478" s="82">
        <f>T478</f>
        <v>97</v>
      </c>
      <c r="V478" s="108">
        <f t="shared" si="237"/>
        <v>45616</v>
      </c>
      <c r="W478" s="109">
        <f t="shared" si="213"/>
        <v>600</v>
      </c>
      <c r="X478" s="95">
        <f t="shared" si="214"/>
        <v>2</v>
      </c>
      <c r="Y478" s="110">
        <f t="shared" si="215"/>
        <v>97</v>
      </c>
      <c r="Z478" s="111">
        <f t="shared" si="238"/>
        <v>1383.58</v>
      </c>
      <c r="AA478" s="112">
        <f t="shared" si="239"/>
        <v>50</v>
      </c>
      <c r="AB478" s="112">
        <f t="shared" si="216"/>
        <v>1333.58</v>
      </c>
      <c r="AC478" s="111">
        <f t="shared" si="251"/>
        <v>213.89</v>
      </c>
      <c r="AD478" s="113">
        <f t="shared" si="254"/>
        <v>1119.69</v>
      </c>
      <c r="AE478" s="114">
        <f t="shared" si="240"/>
        <v>101548.69000000006</v>
      </c>
      <c r="AF478" s="86">
        <f t="shared" si="252"/>
        <v>45616</v>
      </c>
      <c r="AG478" s="86">
        <f t="shared" si="217"/>
        <v>45250</v>
      </c>
      <c r="AH478" s="211">
        <f t="shared" si="218"/>
        <v>366</v>
      </c>
      <c r="AI478" s="213">
        <f t="shared" si="219"/>
        <v>31</v>
      </c>
      <c r="AJ478" s="218">
        <f t="shared" si="253"/>
        <v>2927</v>
      </c>
      <c r="AK478" s="103">
        <f t="shared" si="241"/>
        <v>418.14285714285717</v>
      </c>
      <c r="AL478" s="82">
        <f t="shared" si="242"/>
        <v>418</v>
      </c>
      <c r="AM478" s="105">
        <f t="shared" si="243"/>
        <v>1</v>
      </c>
      <c r="AN478" s="87">
        <f t="shared" si="244"/>
        <v>96</v>
      </c>
      <c r="AO478" s="240">
        <f t="shared" si="245"/>
        <v>5</v>
      </c>
      <c r="AP478" s="87">
        <f t="shared" si="246"/>
        <v>8</v>
      </c>
      <c r="AQ478" s="85">
        <f t="shared" si="247"/>
        <v>5</v>
      </c>
      <c r="AR478" s="232">
        <f t="shared" si="220"/>
        <v>602</v>
      </c>
      <c r="AS478" s="112">
        <f t="shared" si="221"/>
        <v>424.64952151758007</v>
      </c>
      <c r="AT478" s="125">
        <f t="shared" si="222"/>
        <v>2714.9210693526484</v>
      </c>
      <c r="AU478" s="256">
        <f t="shared" si="223"/>
        <v>1720.1904669588566</v>
      </c>
      <c r="AV478" s="109">
        <f t="shared" si="224"/>
        <v>98295.271066087822</v>
      </c>
      <c r="AW478" s="199">
        <f t="shared" si="248"/>
        <v>521.53761677153864</v>
      </c>
      <c r="AX478" s="95">
        <f t="shared" si="225"/>
        <v>3587.5214781711188</v>
      </c>
      <c r="AY478" s="194">
        <f t="shared" si="249"/>
        <v>45616</v>
      </c>
      <c r="BA478" s="194">
        <f t="shared" si="250"/>
        <v>45616</v>
      </c>
      <c r="BL478" s="151"/>
      <c r="BM478" s="151"/>
      <c r="BN478" s="151"/>
      <c r="BO478" s="151"/>
      <c r="BP478" s="151"/>
      <c r="BQ478" s="151"/>
      <c r="BR478" s="151"/>
      <c r="BS478" s="96"/>
    </row>
    <row r="479" spans="1:71" hidden="1" x14ac:dyDescent="0.3">
      <c r="A479" s="21">
        <v>98</v>
      </c>
      <c r="B479" s="86">
        <f t="shared" si="206"/>
        <v>45280</v>
      </c>
      <c r="C479" s="82">
        <f t="shared" si="207"/>
        <v>366</v>
      </c>
      <c r="D479" s="82">
        <f t="shared" si="209"/>
        <v>30</v>
      </c>
      <c r="E479" s="85">
        <f t="shared" si="208"/>
        <v>2957</v>
      </c>
      <c r="F479" s="103">
        <f t="shared" si="226"/>
        <v>422.42857142857144</v>
      </c>
      <c r="G479" s="82">
        <f t="shared" si="227"/>
        <v>422</v>
      </c>
      <c r="H479" s="85">
        <f t="shared" si="228"/>
        <v>3</v>
      </c>
      <c r="I479" s="87">
        <f t="shared" si="229"/>
        <v>97</v>
      </c>
      <c r="J479" s="104">
        <f t="shared" si="230"/>
        <v>0</v>
      </c>
      <c r="K479" s="87">
        <f t="shared" si="210"/>
        <v>8</v>
      </c>
      <c r="L479" s="85">
        <f t="shared" si="211"/>
        <v>35</v>
      </c>
      <c r="M479" s="82">
        <f t="shared" si="231"/>
        <v>4.2857142857142856</v>
      </c>
      <c r="N479" s="82">
        <f t="shared" si="212"/>
        <v>4</v>
      </c>
      <c r="O479" s="85">
        <f t="shared" si="232"/>
        <v>2</v>
      </c>
      <c r="P479" s="87">
        <f t="shared" si="233"/>
        <v>1</v>
      </c>
      <c r="Q479" s="85">
        <f t="shared" si="234"/>
        <v>0</v>
      </c>
      <c r="R479" s="87">
        <f t="shared" si="235"/>
        <v>0</v>
      </c>
      <c r="S479" s="85">
        <f t="shared" si="236"/>
        <v>30</v>
      </c>
      <c r="T479" s="87">
        <v>98</v>
      </c>
      <c r="U479" s="82"/>
      <c r="V479" s="108">
        <f t="shared" si="237"/>
        <v>45646</v>
      </c>
      <c r="W479" s="109">
        <f t="shared" si="213"/>
        <v>0</v>
      </c>
      <c r="X479" s="95">
        <f t="shared" si="214"/>
        <v>2</v>
      </c>
      <c r="Y479" s="110">
        <f t="shared" si="215"/>
        <v>98</v>
      </c>
      <c r="Z479" s="111">
        <f t="shared" si="238"/>
        <v>1383.58</v>
      </c>
      <c r="AA479" s="112">
        <f t="shared" si="239"/>
        <v>50</v>
      </c>
      <c r="AB479" s="112">
        <f t="shared" si="216"/>
        <v>1333.58</v>
      </c>
      <c r="AC479" s="111">
        <f t="shared" si="251"/>
        <v>211.56</v>
      </c>
      <c r="AD479" s="113">
        <f t="shared" si="254"/>
        <v>1122.02</v>
      </c>
      <c r="AE479" s="114">
        <f t="shared" si="240"/>
        <v>100426.67000000006</v>
      </c>
      <c r="AF479" s="86">
        <f t="shared" si="252"/>
        <v>45646</v>
      </c>
      <c r="AG479" s="86">
        <f t="shared" si="217"/>
        <v>45280</v>
      </c>
      <c r="AH479" s="211">
        <f t="shared" si="218"/>
        <v>366</v>
      </c>
      <c r="AI479" s="213">
        <f t="shared" si="219"/>
        <v>30</v>
      </c>
      <c r="AJ479" s="218">
        <f t="shared" si="253"/>
        <v>2957</v>
      </c>
      <c r="AK479" s="103">
        <f t="shared" si="241"/>
        <v>422.42857142857144</v>
      </c>
      <c r="AL479" s="82">
        <f t="shared" si="242"/>
        <v>422</v>
      </c>
      <c r="AM479" s="105">
        <f t="shared" si="243"/>
        <v>3</v>
      </c>
      <c r="AN479" s="87">
        <f t="shared" si="244"/>
        <v>97</v>
      </c>
      <c r="AO479" s="240">
        <f t="shared" si="245"/>
        <v>5</v>
      </c>
      <c r="AP479" s="87">
        <f t="shared" si="246"/>
        <v>8</v>
      </c>
      <c r="AQ479" s="85">
        <f t="shared" si="247"/>
        <v>35</v>
      </c>
      <c r="AR479" s="232">
        <f t="shared" si="220"/>
        <v>2</v>
      </c>
      <c r="AS479" s="112">
        <f t="shared" si="221"/>
        <v>1.4057290147487254</v>
      </c>
      <c r="AT479" s="125">
        <f t="shared" si="222"/>
        <v>2290.2715478350683</v>
      </c>
      <c r="AU479" s="256">
        <f t="shared" si="223"/>
        <v>1198.6216112624306</v>
      </c>
      <c r="AV479" s="109">
        <f t="shared" si="224"/>
        <v>96575.080599128967</v>
      </c>
      <c r="AW479" s="199">
        <f t="shared" si="248"/>
        <v>1.7301369986033728</v>
      </c>
      <c r="AX479" s="95">
        <f t="shared" si="225"/>
        <v>3065.9838613995803</v>
      </c>
      <c r="AY479" s="194">
        <f t="shared" si="249"/>
        <v>45646</v>
      </c>
      <c r="BA479" s="194">
        <f t="shared" si="250"/>
        <v>45646</v>
      </c>
      <c r="BL479" s="151"/>
      <c r="BM479" s="151"/>
      <c r="BN479" s="151"/>
      <c r="BO479" s="151"/>
      <c r="BP479" s="151"/>
      <c r="BQ479" s="151"/>
      <c r="BR479" s="151"/>
      <c r="BS479" s="96"/>
    </row>
    <row r="480" spans="1:71" hidden="1" x14ac:dyDescent="0.3">
      <c r="A480" s="21">
        <v>99</v>
      </c>
      <c r="B480" s="86">
        <f t="shared" si="206"/>
        <v>45311</v>
      </c>
      <c r="C480" s="82">
        <f t="shared" si="207"/>
        <v>366</v>
      </c>
      <c r="D480" s="82">
        <f t="shared" si="209"/>
        <v>31</v>
      </c>
      <c r="E480" s="85">
        <f t="shared" si="208"/>
        <v>2988</v>
      </c>
      <c r="F480" s="103">
        <f t="shared" si="226"/>
        <v>426.85714285714283</v>
      </c>
      <c r="G480" s="82">
        <f t="shared" si="227"/>
        <v>426</v>
      </c>
      <c r="H480" s="85">
        <f t="shared" si="228"/>
        <v>6</v>
      </c>
      <c r="I480" s="87">
        <f t="shared" si="229"/>
        <v>98</v>
      </c>
      <c r="J480" s="104">
        <f t="shared" si="230"/>
        <v>0</v>
      </c>
      <c r="K480" s="87">
        <f t="shared" si="210"/>
        <v>8</v>
      </c>
      <c r="L480" s="85">
        <f t="shared" si="211"/>
        <v>66</v>
      </c>
      <c r="M480" s="82">
        <f t="shared" si="231"/>
        <v>4.4285714285714288</v>
      </c>
      <c r="N480" s="82">
        <f t="shared" si="212"/>
        <v>4</v>
      </c>
      <c r="O480" s="85">
        <f t="shared" si="232"/>
        <v>3</v>
      </c>
      <c r="P480" s="87">
        <f t="shared" si="233"/>
        <v>1</v>
      </c>
      <c r="Q480" s="85">
        <f t="shared" si="234"/>
        <v>0</v>
      </c>
      <c r="R480" s="87">
        <f t="shared" si="235"/>
        <v>0</v>
      </c>
      <c r="S480" s="85">
        <f t="shared" si="236"/>
        <v>31</v>
      </c>
      <c r="T480" s="87">
        <v>99</v>
      </c>
      <c r="U480" s="82"/>
      <c r="V480" s="108">
        <f t="shared" si="237"/>
        <v>45677</v>
      </c>
      <c r="W480" s="109">
        <f t="shared" si="213"/>
        <v>0</v>
      </c>
      <c r="X480" s="95">
        <f t="shared" si="214"/>
        <v>2</v>
      </c>
      <c r="Y480" s="110">
        <f t="shared" si="215"/>
        <v>99</v>
      </c>
      <c r="Z480" s="111">
        <f t="shared" si="238"/>
        <v>1383.58</v>
      </c>
      <c r="AA480" s="112">
        <f t="shared" si="239"/>
        <v>50</v>
      </c>
      <c r="AB480" s="112">
        <f t="shared" si="216"/>
        <v>1333.58</v>
      </c>
      <c r="AC480" s="111">
        <f t="shared" si="251"/>
        <v>209.22</v>
      </c>
      <c r="AD480" s="113">
        <f t="shared" si="254"/>
        <v>1124.3599999999999</v>
      </c>
      <c r="AE480" s="114">
        <f t="shared" si="240"/>
        <v>99302.310000000056</v>
      </c>
      <c r="AF480" s="86">
        <f t="shared" si="252"/>
        <v>45677</v>
      </c>
      <c r="AG480" s="86">
        <f t="shared" si="217"/>
        <v>45311</v>
      </c>
      <c r="AH480" s="211">
        <f t="shared" si="218"/>
        <v>366</v>
      </c>
      <c r="AI480" s="213">
        <f t="shared" si="219"/>
        <v>31</v>
      </c>
      <c r="AJ480" s="218">
        <f t="shared" si="253"/>
        <v>2988</v>
      </c>
      <c r="AK480" s="103">
        <f t="shared" si="241"/>
        <v>426.85714285714283</v>
      </c>
      <c r="AL480" s="82">
        <f t="shared" si="242"/>
        <v>426</v>
      </c>
      <c r="AM480" s="105">
        <f t="shared" si="243"/>
        <v>6</v>
      </c>
      <c r="AN480" s="87">
        <f t="shared" si="244"/>
        <v>98</v>
      </c>
      <c r="AO480" s="240">
        <f t="shared" si="245"/>
        <v>5</v>
      </c>
      <c r="AP480" s="87">
        <f t="shared" si="246"/>
        <v>8</v>
      </c>
      <c r="AQ480" s="85">
        <f t="shared" si="247"/>
        <v>66</v>
      </c>
      <c r="AR480" s="232">
        <f t="shared" si="220"/>
        <v>2</v>
      </c>
      <c r="AS480" s="112">
        <f t="shared" si="221"/>
        <v>1.4006804736508078</v>
      </c>
      <c r="AT480" s="125">
        <f t="shared" si="222"/>
        <v>2288.8658188203194</v>
      </c>
      <c r="AU480" s="256">
        <f t="shared" si="223"/>
        <v>1196.8016148385811</v>
      </c>
      <c r="AV480" s="109">
        <f t="shared" si="224"/>
        <v>95376.458987866543</v>
      </c>
      <c r="AW480" s="199">
        <f t="shared" si="248"/>
        <v>1.7275099450606695</v>
      </c>
      <c r="AX480" s="95">
        <f t="shared" si="225"/>
        <v>3064.2537244009768</v>
      </c>
      <c r="AY480" s="194">
        <f t="shared" si="249"/>
        <v>45677</v>
      </c>
      <c r="BA480" s="194">
        <f t="shared" si="250"/>
        <v>45677</v>
      </c>
      <c r="BL480" s="151"/>
      <c r="BM480" s="151"/>
      <c r="BN480" s="151"/>
      <c r="BO480" s="151"/>
      <c r="BP480" s="151"/>
      <c r="BQ480" s="151"/>
      <c r="BR480" s="151"/>
      <c r="BS480" s="96"/>
    </row>
    <row r="481" spans="1:71" hidden="1" x14ac:dyDescent="0.3">
      <c r="A481" s="21">
        <v>100</v>
      </c>
      <c r="B481" s="86">
        <f t="shared" si="206"/>
        <v>45342</v>
      </c>
      <c r="C481" s="82">
        <f t="shared" si="207"/>
        <v>366</v>
      </c>
      <c r="D481" s="82">
        <f t="shared" si="209"/>
        <v>31</v>
      </c>
      <c r="E481" s="85">
        <f t="shared" si="208"/>
        <v>3019</v>
      </c>
      <c r="F481" s="103">
        <f t="shared" si="226"/>
        <v>431.28571428571428</v>
      </c>
      <c r="G481" s="82">
        <f t="shared" si="227"/>
        <v>431</v>
      </c>
      <c r="H481" s="85">
        <f t="shared" si="228"/>
        <v>2</v>
      </c>
      <c r="I481" s="87">
        <f t="shared" si="229"/>
        <v>99</v>
      </c>
      <c r="J481" s="104">
        <f t="shared" si="230"/>
        <v>0</v>
      </c>
      <c r="K481" s="87">
        <f t="shared" si="210"/>
        <v>8</v>
      </c>
      <c r="L481" s="85">
        <f t="shared" si="211"/>
        <v>97</v>
      </c>
      <c r="M481" s="82">
        <f t="shared" si="231"/>
        <v>4.4285714285714288</v>
      </c>
      <c r="N481" s="82">
        <f t="shared" si="212"/>
        <v>4</v>
      </c>
      <c r="O481" s="85">
        <f t="shared" si="232"/>
        <v>3</v>
      </c>
      <c r="P481" s="87">
        <f t="shared" si="233"/>
        <v>1</v>
      </c>
      <c r="Q481" s="85">
        <f t="shared" si="234"/>
        <v>0</v>
      </c>
      <c r="R481" s="87">
        <f t="shared" si="235"/>
        <v>0</v>
      </c>
      <c r="S481" s="85">
        <f t="shared" si="236"/>
        <v>31</v>
      </c>
      <c r="T481" s="87">
        <v>100</v>
      </c>
      <c r="U481" s="82"/>
      <c r="V481" s="108">
        <f t="shared" si="237"/>
        <v>45708</v>
      </c>
      <c r="W481" s="109">
        <f t="shared" si="213"/>
        <v>0</v>
      </c>
      <c r="X481" s="95">
        <f t="shared" si="214"/>
        <v>2</v>
      </c>
      <c r="Y481" s="110">
        <f t="shared" si="215"/>
        <v>100</v>
      </c>
      <c r="Z481" s="111">
        <f t="shared" si="238"/>
        <v>1383.58</v>
      </c>
      <c r="AA481" s="112">
        <f t="shared" si="239"/>
        <v>50</v>
      </c>
      <c r="AB481" s="112">
        <f t="shared" si="216"/>
        <v>1333.58</v>
      </c>
      <c r="AC481" s="111">
        <f t="shared" si="251"/>
        <v>206.88</v>
      </c>
      <c r="AD481" s="113">
        <f t="shared" si="254"/>
        <v>1126.6999999999998</v>
      </c>
      <c r="AE481" s="114">
        <f t="shared" si="240"/>
        <v>98175.610000000059</v>
      </c>
      <c r="AF481" s="86">
        <f t="shared" si="252"/>
        <v>45708</v>
      </c>
      <c r="AG481" s="86">
        <f t="shared" si="217"/>
        <v>45342</v>
      </c>
      <c r="AH481" s="211">
        <f t="shared" si="218"/>
        <v>366</v>
      </c>
      <c r="AI481" s="213">
        <f t="shared" si="219"/>
        <v>31</v>
      </c>
      <c r="AJ481" s="218">
        <f t="shared" si="253"/>
        <v>3019</v>
      </c>
      <c r="AK481" s="103">
        <f t="shared" si="241"/>
        <v>431.28571428571428</v>
      </c>
      <c r="AL481" s="82">
        <f t="shared" si="242"/>
        <v>431</v>
      </c>
      <c r="AM481" s="105">
        <f t="shared" si="243"/>
        <v>2</v>
      </c>
      <c r="AN481" s="87">
        <f t="shared" si="244"/>
        <v>99</v>
      </c>
      <c r="AO481" s="240">
        <f t="shared" si="245"/>
        <v>5</v>
      </c>
      <c r="AP481" s="87">
        <f t="shared" si="246"/>
        <v>8</v>
      </c>
      <c r="AQ481" s="85">
        <f t="shared" si="247"/>
        <v>97</v>
      </c>
      <c r="AR481" s="232">
        <f t="shared" si="220"/>
        <v>2</v>
      </c>
      <c r="AS481" s="112">
        <f t="shared" si="221"/>
        <v>1.3956500639046303</v>
      </c>
      <c r="AT481" s="125">
        <f t="shared" si="222"/>
        <v>2287.4651383466685</v>
      </c>
      <c r="AU481" s="256">
        <f t="shared" si="223"/>
        <v>1194.9843819115283</v>
      </c>
      <c r="AV481" s="109">
        <f t="shared" si="224"/>
        <v>94179.657373027963</v>
      </c>
      <c r="AW481" s="199">
        <f t="shared" si="248"/>
        <v>1.7248868804566007</v>
      </c>
      <c r="AX481" s="95">
        <f t="shared" si="225"/>
        <v>3062.526214455916</v>
      </c>
      <c r="AY481" s="194">
        <f t="shared" si="249"/>
        <v>45708</v>
      </c>
      <c r="BA481" s="194">
        <f t="shared" si="250"/>
        <v>45708</v>
      </c>
      <c r="BL481" s="151"/>
      <c r="BM481" s="151"/>
      <c r="BN481" s="151"/>
      <c r="BO481" s="151"/>
      <c r="BP481" s="151"/>
      <c r="BQ481" s="151"/>
      <c r="BR481" s="151"/>
      <c r="BS481" s="96"/>
    </row>
    <row r="482" spans="1:71" hidden="1" x14ac:dyDescent="0.3">
      <c r="A482" s="21">
        <v>101</v>
      </c>
      <c r="B482" s="86">
        <f t="shared" si="206"/>
        <v>45371</v>
      </c>
      <c r="C482" s="82">
        <f t="shared" si="207"/>
        <v>365</v>
      </c>
      <c r="D482" s="82">
        <f t="shared" si="209"/>
        <v>28</v>
      </c>
      <c r="E482" s="85">
        <f t="shared" si="208"/>
        <v>3047</v>
      </c>
      <c r="F482" s="103">
        <f t="shared" si="226"/>
        <v>435.28571428571428</v>
      </c>
      <c r="G482" s="82">
        <f t="shared" si="227"/>
        <v>435</v>
      </c>
      <c r="H482" s="85">
        <f t="shared" si="228"/>
        <v>2</v>
      </c>
      <c r="I482" s="87">
        <f t="shared" si="229"/>
        <v>100</v>
      </c>
      <c r="J482" s="104">
        <f t="shared" si="230"/>
        <v>0</v>
      </c>
      <c r="K482" s="87">
        <f t="shared" si="210"/>
        <v>8</v>
      </c>
      <c r="L482" s="85">
        <f t="shared" si="211"/>
        <v>125</v>
      </c>
      <c r="M482" s="82">
        <f t="shared" si="231"/>
        <v>4</v>
      </c>
      <c r="N482" s="82">
        <f t="shared" si="212"/>
        <v>4</v>
      </c>
      <c r="O482" s="85">
        <f t="shared" si="232"/>
        <v>0</v>
      </c>
      <c r="P482" s="87">
        <f t="shared" si="233"/>
        <v>1</v>
      </c>
      <c r="Q482" s="85">
        <f t="shared" si="234"/>
        <v>0</v>
      </c>
      <c r="R482" s="87">
        <f t="shared" si="235"/>
        <v>0</v>
      </c>
      <c r="S482" s="85">
        <f t="shared" si="236"/>
        <v>28</v>
      </c>
      <c r="T482" s="87">
        <v>101</v>
      </c>
      <c r="U482" s="82"/>
      <c r="V482" s="108">
        <f t="shared" si="237"/>
        <v>45736</v>
      </c>
      <c r="W482" s="109">
        <f t="shared" si="213"/>
        <v>0</v>
      </c>
      <c r="X482" s="95">
        <f t="shared" si="214"/>
        <v>2</v>
      </c>
      <c r="Y482" s="110">
        <f t="shared" si="215"/>
        <v>101</v>
      </c>
      <c r="Z482" s="111">
        <f t="shared" si="238"/>
        <v>1383.58</v>
      </c>
      <c r="AA482" s="112">
        <f t="shared" si="239"/>
        <v>50</v>
      </c>
      <c r="AB482" s="112">
        <f t="shared" si="216"/>
        <v>1333.58</v>
      </c>
      <c r="AC482" s="111">
        <f t="shared" si="251"/>
        <v>204.53</v>
      </c>
      <c r="AD482" s="113">
        <f t="shared" si="254"/>
        <v>1129.05</v>
      </c>
      <c r="AE482" s="114">
        <f t="shared" si="240"/>
        <v>97046.560000000056</v>
      </c>
      <c r="AF482" s="86">
        <f t="shared" si="252"/>
        <v>45736</v>
      </c>
      <c r="AG482" s="86">
        <f t="shared" si="217"/>
        <v>45371</v>
      </c>
      <c r="AH482" s="211">
        <f t="shared" si="218"/>
        <v>365</v>
      </c>
      <c r="AI482" s="213">
        <f t="shared" si="219"/>
        <v>28</v>
      </c>
      <c r="AJ482" s="218">
        <f t="shared" si="253"/>
        <v>3047</v>
      </c>
      <c r="AK482" s="103">
        <f t="shared" si="241"/>
        <v>435.28571428571428</v>
      </c>
      <c r="AL482" s="82">
        <f t="shared" si="242"/>
        <v>435</v>
      </c>
      <c r="AM482" s="105">
        <f t="shared" si="243"/>
        <v>2</v>
      </c>
      <c r="AN482" s="87">
        <f t="shared" si="244"/>
        <v>100</v>
      </c>
      <c r="AO482" s="240">
        <f t="shared" si="245"/>
        <v>5</v>
      </c>
      <c r="AP482" s="87">
        <f t="shared" si="246"/>
        <v>8</v>
      </c>
      <c r="AQ482" s="85">
        <f t="shared" si="247"/>
        <v>126</v>
      </c>
      <c r="AR482" s="232">
        <f t="shared" si="220"/>
        <v>2</v>
      </c>
      <c r="AS482" s="112">
        <f t="shared" si="221"/>
        <v>1.3906377203931797</v>
      </c>
      <c r="AT482" s="125">
        <f t="shared" si="222"/>
        <v>2286.0694882827638</v>
      </c>
      <c r="AU482" s="256">
        <f t="shared" si="223"/>
        <v>1193.3453820294924</v>
      </c>
      <c r="AV482" s="109">
        <f t="shared" si="224"/>
        <v>92984.672991116429</v>
      </c>
      <c r="AW482" s="199">
        <f t="shared" si="248"/>
        <v>1.7225210843538337</v>
      </c>
      <c r="AX482" s="95">
        <f t="shared" si="225"/>
        <v>3060.8013275754593</v>
      </c>
      <c r="AY482" s="194">
        <f t="shared" si="249"/>
        <v>45736</v>
      </c>
      <c r="BA482" s="194">
        <f t="shared" si="250"/>
        <v>45736</v>
      </c>
      <c r="BL482" s="151"/>
      <c r="BM482" s="151"/>
      <c r="BN482" s="151"/>
      <c r="BO482" s="151"/>
      <c r="BP482" s="151"/>
      <c r="BQ482" s="151"/>
      <c r="BR482" s="151"/>
      <c r="BS482" s="96"/>
    </row>
    <row r="483" spans="1:71" hidden="1" x14ac:dyDescent="0.3">
      <c r="A483" s="21">
        <v>102</v>
      </c>
      <c r="B483" s="86">
        <f t="shared" si="206"/>
        <v>45402</v>
      </c>
      <c r="C483" s="82">
        <f t="shared" si="207"/>
        <v>365</v>
      </c>
      <c r="D483" s="82">
        <f t="shared" si="209"/>
        <v>31</v>
      </c>
      <c r="E483" s="85">
        <f t="shared" si="208"/>
        <v>3078</v>
      </c>
      <c r="F483" s="103">
        <f t="shared" si="226"/>
        <v>439.71428571428572</v>
      </c>
      <c r="G483" s="82">
        <f t="shared" si="227"/>
        <v>439</v>
      </c>
      <c r="H483" s="85">
        <f t="shared" si="228"/>
        <v>5</v>
      </c>
      <c r="I483" s="87">
        <f t="shared" si="229"/>
        <v>101</v>
      </c>
      <c r="J483" s="104">
        <f t="shared" si="230"/>
        <v>0</v>
      </c>
      <c r="K483" s="87">
        <f t="shared" si="210"/>
        <v>8</v>
      </c>
      <c r="L483" s="85">
        <f t="shared" si="211"/>
        <v>156</v>
      </c>
      <c r="M483" s="82">
        <f t="shared" si="231"/>
        <v>4.4285714285714288</v>
      </c>
      <c r="N483" s="82">
        <f t="shared" si="212"/>
        <v>4</v>
      </c>
      <c r="O483" s="85">
        <f t="shared" si="232"/>
        <v>3</v>
      </c>
      <c r="P483" s="87">
        <f t="shared" si="233"/>
        <v>1</v>
      </c>
      <c r="Q483" s="85">
        <f t="shared" si="234"/>
        <v>0</v>
      </c>
      <c r="R483" s="87">
        <f t="shared" si="235"/>
        <v>0</v>
      </c>
      <c r="S483" s="85">
        <f t="shared" si="236"/>
        <v>31</v>
      </c>
      <c r="T483" s="87">
        <v>102</v>
      </c>
      <c r="U483" s="82"/>
      <c r="V483" s="108">
        <f t="shared" si="237"/>
        <v>45767</v>
      </c>
      <c r="W483" s="109">
        <f t="shared" si="213"/>
        <v>0</v>
      </c>
      <c r="X483" s="95">
        <f t="shared" si="214"/>
        <v>2</v>
      </c>
      <c r="Y483" s="110">
        <f t="shared" si="215"/>
        <v>102</v>
      </c>
      <c r="Z483" s="111">
        <f t="shared" si="238"/>
        <v>1383.58</v>
      </c>
      <c r="AA483" s="112">
        <f t="shared" si="239"/>
        <v>50</v>
      </c>
      <c r="AB483" s="112">
        <f t="shared" si="216"/>
        <v>1333.58</v>
      </c>
      <c r="AC483" s="111">
        <f t="shared" si="251"/>
        <v>202.18</v>
      </c>
      <c r="AD483" s="113">
        <f t="shared" si="254"/>
        <v>1131.3999999999999</v>
      </c>
      <c r="AE483" s="114">
        <f t="shared" si="240"/>
        <v>95915.160000000062</v>
      </c>
      <c r="AF483" s="86">
        <f t="shared" si="252"/>
        <v>45767</v>
      </c>
      <c r="AG483" s="86">
        <f t="shared" si="217"/>
        <v>45402</v>
      </c>
      <c r="AH483" s="211">
        <f t="shared" si="218"/>
        <v>365</v>
      </c>
      <c r="AI483" s="213">
        <f t="shared" si="219"/>
        <v>31</v>
      </c>
      <c r="AJ483" s="218">
        <f t="shared" si="253"/>
        <v>3078</v>
      </c>
      <c r="AK483" s="103">
        <f t="shared" si="241"/>
        <v>439.71428571428572</v>
      </c>
      <c r="AL483" s="82">
        <f t="shared" si="242"/>
        <v>439</v>
      </c>
      <c r="AM483" s="105">
        <f t="shared" si="243"/>
        <v>5</v>
      </c>
      <c r="AN483" s="87">
        <f t="shared" si="244"/>
        <v>101</v>
      </c>
      <c r="AO483" s="240">
        <f t="shared" si="245"/>
        <v>5</v>
      </c>
      <c r="AP483" s="87">
        <f t="shared" si="246"/>
        <v>8</v>
      </c>
      <c r="AQ483" s="85">
        <f t="shared" si="247"/>
        <v>157</v>
      </c>
      <c r="AR483" s="232">
        <f t="shared" si="220"/>
        <v>2</v>
      </c>
      <c r="AS483" s="112">
        <f t="shared" si="221"/>
        <v>1.3856433782333046</v>
      </c>
      <c r="AT483" s="125">
        <f t="shared" si="222"/>
        <v>2284.6788505623708</v>
      </c>
      <c r="AU483" s="256">
        <f t="shared" si="223"/>
        <v>1191.5333970733534</v>
      </c>
      <c r="AV483" s="109">
        <f t="shared" si="224"/>
        <v>91791.327609086933</v>
      </c>
      <c r="AW483" s="199">
        <f t="shared" si="248"/>
        <v>1.7199055948748587</v>
      </c>
      <c r="AX483" s="95">
        <f t="shared" si="225"/>
        <v>3059.0788064911053</v>
      </c>
      <c r="AY483" s="194">
        <f t="shared" si="249"/>
        <v>45767</v>
      </c>
      <c r="BA483" s="194">
        <f t="shared" si="250"/>
        <v>45767</v>
      </c>
      <c r="BL483" s="151"/>
      <c r="BM483" s="151"/>
      <c r="BN483" s="151"/>
      <c r="BO483" s="151"/>
      <c r="BP483" s="151"/>
      <c r="BQ483" s="151"/>
      <c r="BR483" s="151"/>
      <c r="BS483" s="96"/>
    </row>
    <row r="484" spans="1:71" hidden="1" x14ac:dyDescent="0.3">
      <c r="A484" s="21">
        <v>103</v>
      </c>
      <c r="B484" s="86">
        <f t="shared" si="206"/>
        <v>45432</v>
      </c>
      <c r="C484" s="82">
        <f t="shared" si="207"/>
        <v>365</v>
      </c>
      <c r="D484" s="82">
        <f t="shared" si="209"/>
        <v>30</v>
      </c>
      <c r="E484" s="85">
        <f t="shared" si="208"/>
        <v>3108</v>
      </c>
      <c r="F484" s="103">
        <f t="shared" si="226"/>
        <v>444</v>
      </c>
      <c r="G484" s="82">
        <f t="shared" si="227"/>
        <v>444</v>
      </c>
      <c r="H484" s="85">
        <f t="shared" si="228"/>
        <v>0</v>
      </c>
      <c r="I484" s="87">
        <f t="shared" si="229"/>
        <v>102</v>
      </c>
      <c r="J484" s="104">
        <f t="shared" si="230"/>
        <v>0</v>
      </c>
      <c r="K484" s="87">
        <f t="shared" si="210"/>
        <v>8</v>
      </c>
      <c r="L484" s="85">
        <f t="shared" si="211"/>
        <v>186</v>
      </c>
      <c r="M484" s="82">
        <f t="shared" si="231"/>
        <v>4.2857142857142856</v>
      </c>
      <c r="N484" s="82">
        <f t="shared" si="212"/>
        <v>4</v>
      </c>
      <c r="O484" s="85">
        <f t="shared" si="232"/>
        <v>2</v>
      </c>
      <c r="P484" s="87">
        <f t="shared" si="233"/>
        <v>1</v>
      </c>
      <c r="Q484" s="85">
        <f t="shared" si="234"/>
        <v>0</v>
      </c>
      <c r="R484" s="87">
        <f t="shared" si="235"/>
        <v>0</v>
      </c>
      <c r="S484" s="85">
        <f t="shared" si="236"/>
        <v>30</v>
      </c>
      <c r="T484" s="87">
        <v>103</v>
      </c>
      <c r="U484" s="82"/>
      <c r="V484" s="108">
        <f t="shared" si="237"/>
        <v>45797</v>
      </c>
      <c r="W484" s="109">
        <f t="shared" si="213"/>
        <v>0</v>
      </c>
      <c r="X484" s="95">
        <f t="shared" si="214"/>
        <v>2</v>
      </c>
      <c r="Y484" s="110">
        <f t="shared" si="215"/>
        <v>103</v>
      </c>
      <c r="Z484" s="111">
        <f t="shared" si="238"/>
        <v>1383.58</v>
      </c>
      <c r="AA484" s="112">
        <f t="shared" si="239"/>
        <v>50</v>
      </c>
      <c r="AB484" s="112">
        <f t="shared" si="216"/>
        <v>1333.58</v>
      </c>
      <c r="AC484" s="111">
        <f t="shared" si="251"/>
        <v>199.82</v>
      </c>
      <c r="AD484" s="113">
        <f t="shared" si="254"/>
        <v>1133.76</v>
      </c>
      <c r="AE484" s="114">
        <f t="shared" si="240"/>
        <v>94781.400000000067</v>
      </c>
      <c r="AF484" s="86">
        <f t="shared" si="252"/>
        <v>45797</v>
      </c>
      <c r="AG484" s="86">
        <f t="shared" si="217"/>
        <v>45432</v>
      </c>
      <c r="AH484" s="211">
        <f t="shared" si="218"/>
        <v>365</v>
      </c>
      <c r="AI484" s="213">
        <f t="shared" si="219"/>
        <v>30</v>
      </c>
      <c r="AJ484" s="218">
        <f t="shared" si="253"/>
        <v>3108</v>
      </c>
      <c r="AK484" s="103">
        <f t="shared" si="241"/>
        <v>444</v>
      </c>
      <c r="AL484" s="82">
        <f t="shared" si="242"/>
        <v>444</v>
      </c>
      <c r="AM484" s="105">
        <f t="shared" si="243"/>
        <v>0</v>
      </c>
      <c r="AN484" s="87">
        <f t="shared" si="244"/>
        <v>102</v>
      </c>
      <c r="AO484" s="240">
        <f t="shared" si="245"/>
        <v>5</v>
      </c>
      <c r="AP484" s="87">
        <f t="shared" si="246"/>
        <v>8</v>
      </c>
      <c r="AQ484" s="85">
        <f t="shared" si="247"/>
        <v>187</v>
      </c>
      <c r="AR484" s="232">
        <f t="shared" si="220"/>
        <v>2</v>
      </c>
      <c r="AS484" s="112">
        <f t="shared" si="221"/>
        <v>1.3806669727748753</v>
      </c>
      <c r="AT484" s="125">
        <f t="shared" si="222"/>
        <v>2283.2932071841374</v>
      </c>
      <c r="AU484" s="256">
        <f t="shared" si="223"/>
        <v>1189.7824829222609</v>
      </c>
      <c r="AV484" s="109">
        <f t="shared" si="224"/>
        <v>90599.794212013585</v>
      </c>
      <c r="AW484" s="199">
        <f t="shared" si="248"/>
        <v>1.7173782573684104</v>
      </c>
      <c r="AX484" s="95">
        <f t="shared" si="225"/>
        <v>3057.3589008962304</v>
      </c>
      <c r="AY484" s="194">
        <f t="shared" si="249"/>
        <v>45797</v>
      </c>
      <c r="BA484" s="194">
        <f t="shared" si="250"/>
        <v>45797</v>
      </c>
      <c r="BL484" s="151"/>
      <c r="BM484" s="151"/>
      <c r="BN484" s="151"/>
      <c r="BO484" s="151"/>
      <c r="BP484" s="151"/>
      <c r="BQ484" s="151"/>
      <c r="BR484" s="151"/>
      <c r="BS484" s="96"/>
    </row>
    <row r="485" spans="1:71" hidden="1" x14ac:dyDescent="0.3">
      <c r="A485" s="21">
        <v>104</v>
      </c>
      <c r="B485" s="86">
        <f t="shared" si="206"/>
        <v>45463</v>
      </c>
      <c r="C485" s="82">
        <f t="shared" si="207"/>
        <v>365</v>
      </c>
      <c r="D485" s="82">
        <f t="shared" si="209"/>
        <v>31</v>
      </c>
      <c r="E485" s="85">
        <f t="shared" si="208"/>
        <v>3139</v>
      </c>
      <c r="F485" s="103">
        <f t="shared" si="226"/>
        <v>448.42857142857144</v>
      </c>
      <c r="G485" s="82">
        <f t="shared" si="227"/>
        <v>448</v>
      </c>
      <c r="H485" s="85">
        <f t="shared" si="228"/>
        <v>3</v>
      </c>
      <c r="I485" s="87">
        <f t="shared" si="229"/>
        <v>103</v>
      </c>
      <c r="J485" s="104">
        <f t="shared" si="230"/>
        <v>0</v>
      </c>
      <c r="K485" s="87">
        <f t="shared" si="210"/>
        <v>8</v>
      </c>
      <c r="L485" s="85">
        <f t="shared" si="211"/>
        <v>217</v>
      </c>
      <c r="M485" s="82">
        <f t="shared" si="231"/>
        <v>4.4285714285714288</v>
      </c>
      <c r="N485" s="82">
        <f t="shared" si="212"/>
        <v>4</v>
      </c>
      <c r="O485" s="85">
        <f t="shared" si="232"/>
        <v>3</v>
      </c>
      <c r="P485" s="87">
        <f t="shared" si="233"/>
        <v>1</v>
      </c>
      <c r="Q485" s="85">
        <f t="shared" si="234"/>
        <v>0</v>
      </c>
      <c r="R485" s="87">
        <f t="shared" si="235"/>
        <v>0</v>
      </c>
      <c r="S485" s="85">
        <f t="shared" si="236"/>
        <v>31</v>
      </c>
      <c r="T485" s="87">
        <v>104</v>
      </c>
      <c r="U485" s="82"/>
      <c r="V485" s="108">
        <f t="shared" si="237"/>
        <v>45828</v>
      </c>
      <c r="W485" s="109">
        <f t="shared" si="213"/>
        <v>0</v>
      </c>
      <c r="X485" s="95">
        <f t="shared" si="214"/>
        <v>2</v>
      </c>
      <c r="Y485" s="110">
        <f t="shared" si="215"/>
        <v>104</v>
      </c>
      <c r="Z485" s="111">
        <f t="shared" si="238"/>
        <v>1383.58</v>
      </c>
      <c r="AA485" s="112">
        <f t="shared" si="239"/>
        <v>50</v>
      </c>
      <c r="AB485" s="112">
        <f t="shared" si="216"/>
        <v>1333.58</v>
      </c>
      <c r="AC485" s="111">
        <f t="shared" si="251"/>
        <v>197.46</v>
      </c>
      <c r="AD485" s="113">
        <f t="shared" si="254"/>
        <v>1136.1199999999999</v>
      </c>
      <c r="AE485" s="114">
        <f t="shared" si="240"/>
        <v>93645.280000000072</v>
      </c>
      <c r="AF485" s="86">
        <f t="shared" si="252"/>
        <v>45828</v>
      </c>
      <c r="AG485" s="86">
        <f t="shared" si="217"/>
        <v>45463</v>
      </c>
      <c r="AH485" s="211">
        <f t="shared" si="218"/>
        <v>365</v>
      </c>
      <c r="AI485" s="213">
        <f t="shared" si="219"/>
        <v>31</v>
      </c>
      <c r="AJ485" s="218">
        <f t="shared" si="253"/>
        <v>3139</v>
      </c>
      <c r="AK485" s="103">
        <f t="shared" si="241"/>
        <v>448.42857142857144</v>
      </c>
      <c r="AL485" s="82">
        <f t="shared" si="242"/>
        <v>448</v>
      </c>
      <c r="AM485" s="105">
        <f t="shared" si="243"/>
        <v>3</v>
      </c>
      <c r="AN485" s="87">
        <f t="shared" si="244"/>
        <v>103</v>
      </c>
      <c r="AO485" s="240">
        <f t="shared" si="245"/>
        <v>5</v>
      </c>
      <c r="AP485" s="87">
        <f t="shared" si="246"/>
        <v>8</v>
      </c>
      <c r="AQ485" s="85">
        <f t="shared" si="247"/>
        <v>218</v>
      </c>
      <c r="AR485" s="232">
        <f t="shared" si="220"/>
        <v>2</v>
      </c>
      <c r="AS485" s="112">
        <f t="shared" si="221"/>
        <v>1.3757084395999468</v>
      </c>
      <c r="AT485" s="125">
        <f t="shared" si="222"/>
        <v>2281.9125402113623</v>
      </c>
      <c r="AU485" s="256">
        <f t="shared" si="223"/>
        <v>1187.9759078999764</v>
      </c>
      <c r="AV485" s="109">
        <f t="shared" si="224"/>
        <v>89410.011729091319</v>
      </c>
      <c r="AW485" s="199">
        <f t="shared" si="248"/>
        <v>1.7147705767981298</v>
      </c>
      <c r="AX485" s="95">
        <f t="shared" si="225"/>
        <v>3055.6415226388617</v>
      </c>
      <c r="AY485" s="194">
        <f t="shared" si="249"/>
        <v>45828</v>
      </c>
      <c r="BA485" s="194">
        <f t="shared" si="250"/>
        <v>45828</v>
      </c>
      <c r="BL485" s="151"/>
      <c r="BM485" s="151"/>
      <c r="BN485" s="151"/>
      <c r="BO485" s="151"/>
      <c r="BP485" s="151"/>
      <c r="BQ485" s="151"/>
      <c r="BR485" s="151"/>
      <c r="BS485" s="96"/>
    </row>
    <row r="486" spans="1:71" hidden="1" x14ac:dyDescent="0.3">
      <c r="A486" s="21">
        <v>105</v>
      </c>
      <c r="B486" s="86">
        <f t="shared" si="206"/>
        <v>45493</v>
      </c>
      <c r="C486" s="82">
        <f t="shared" si="207"/>
        <v>365</v>
      </c>
      <c r="D486" s="82">
        <f t="shared" si="209"/>
        <v>30</v>
      </c>
      <c r="E486" s="85">
        <f t="shared" si="208"/>
        <v>3169</v>
      </c>
      <c r="F486" s="103">
        <f t="shared" si="226"/>
        <v>452.71428571428572</v>
      </c>
      <c r="G486" s="82">
        <f t="shared" si="227"/>
        <v>452</v>
      </c>
      <c r="H486" s="85">
        <f t="shared" si="228"/>
        <v>5</v>
      </c>
      <c r="I486" s="87">
        <f t="shared" si="229"/>
        <v>104</v>
      </c>
      <c r="J486" s="104">
        <f t="shared" si="230"/>
        <v>0</v>
      </c>
      <c r="K486" s="87">
        <f t="shared" si="210"/>
        <v>8</v>
      </c>
      <c r="L486" s="85">
        <f t="shared" si="211"/>
        <v>247</v>
      </c>
      <c r="M486" s="82">
        <f t="shared" si="231"/>
        <v>4.2857142857142856</v>
      </c>
      <c r="N486" s="82">
        <f t="shared" si="212"/>
        <v>4</v>
      </c>
      <c r="O486" s="85">
        <f t="shared" si="232"/>
        <v>2</v>
      </c>
      <c r="P486" s="87">
        <f t="shared" si="233"/>
        <v>1</v>
      </c>
      <c r="Q486" s="85">
        <f t="shared" si="234"/>
        <v>0</v>
      </c>
      <c r="R486" s="87">
        <f t="shared" si="235"/>
        <v>0</v>
      </c>
      <c r="S486" s="85">
        <f t="shared" si="236"/>
        <v>30</v>
      </c>
      <c r="T486" s="87">
        <v>105</v>
      </c>
      <c r="U486" s="82"/>
      <c r="V486" s="108">
        <f t="shared" si="237"/>
        <v>45858</v>
      </c>
      <c r="W486" s="109">
        <f t="shared" si="213"/>
        <v>0</v>
      </c>
      <c r="X486" s="95">
        <f t="shared" si="214"/>
        <v>2</v>
      </c>
      <c r="Y486" s="110">
        <f t="shared" si="215"/>
        <v>105</v>
      </c>
      <c r="Z486" s="111">
        <f t="shared" si="238"/>
        <v>1383.58</v>
      </c>
      <c r="AA486" s="112">
        <f t="shared" si="239"/>
        <v>50</v>
      </c>
      <c r="AB486" s="112">
        <f t="shared" si="216"/>
        <v>1333.58</v>
      </c>
      <c r="AC486" s="111">
        <f t="shared" si="251"/>
        <v>195.09</v>
      </c>
      <c r="AD486" s="113">
        <f t="shared" si="254"/>
        <v>1138.49</v>
      </c>
      <c r="AE486" s="114">
        <f t="shared" si="240"/>
        <v>92506.790000000066</v>
      </c>
      <c r="AF486" s="86">
        <f t="shared" si="252"/>
        <v>45858</v>
      </c>
      <c r="AG486" s="86">
        <f t="shared" si="217"/>
        <v>45493</v>
      </c>
      <c r="AH486" s="211">
        <f t="shared" si="218"/>
        <v>365</v>
      </c>
      <c r="AI486" s="213">
        <f t="shared" si="219"/>
        <v>30</v>
      </c>
      <c r="AJ486" s="218">
        <f t="shared" si="253"/>
        <v>3169</v>
      </c>
      <c r="AK486" s="103">
        <f t="shared" si="241"/>
        <v>452.71428571428572</v>
      </c>
      <c r="AL486" s="82">
        <f t="shared" si="242"/>
        <v>452</v>
      </c>
      <c r="AM486" s="105">
        <f t="shared" si="243"/>
        <v>5</v>
      </c>
      <c r="AN486" s="87">
        <f t="shared" si="244"/>
        <v>104</v>
      </c>
      <c r="AO486" s="240">
        <f t="shared" si="245"/>
        <v>5</v>
      </c>
      <c r="AP486" s="87">
        <f t="shared" si="246"/>
        <v>8</v>
      </c>
      <c r="AQ486" s="85">
        <f t="shared" si="247"/>
        <v>248</v>
      </c>
      <c r="AR486" s="232">
        <f t="shared" si="220"/>
        <v>2</v>
      </c>
      <c r="AS486" s="112">
        <f t="shared" si="221"/>
        <v>1.3707677145219248</v>
      </c>
      <c r="AT486" s="125">
        <f t="shared" si="222"/>
        <v>2280.5368317717625</v>
      </c>
      <c r="AU486" s="256">
        <f t="shared" si="223"/>
        <v>1186.2302213473308</v>
      </c>
      <c r="AV486" s="109">
        <f t="shared" si="224"/>
        <v>88222.035821191341</v>
      </c>
      <c r="AW486" s="199">
        <f t="shared" si="248"/>
        <v>1.7122507850103652</v>
      </c>
      <c r="AX486" s="95">
        <f t="shared" si="225"/>
        <v>3053.9267520620638</v>
      </c>
      <c r="AY486" s="194">
        <f t="shared" si="249"/>
        <v>45858</v>
      </c>
      <c r="BA486" s="194">
        <f t="shared" si="250"/>
        <v>45858</v>
      </c>
      <c r="BL486" s="151"/>
      <c r="BM486" s="151"/>
      <c r="BN486" s="151"/>
      <c r="BO486" s="151"/>
      <c r="BP486" s="151"/>
      <c r="BQ486" s="151"/>
      <c r="BR486" s="151"/>
      <c r="BS486" s="96"/>
    </row>
    <row r="487" spans="1:71" hidden="1" x14ac:dyDescent="0.3">
      <c r="A487" s="21">
        <v>106</v>
      </c>
      <c r="B487" s="86">
        <f t="shared" si="206"/>
        <v>45524</v>
      </c>
      <c r="C487" s="82">
        <f t="shared" si="207"/>
        <v>365</v>
      </c>
      <c r="D487" s="82">
        <f t="shared" si="209"/>
        <v>31</v>
      </c>
      <c r="E487" s="85">
        <f t="shared" si="208"/>
        <v>3200</v>
      </c>
      <c r="F487" s="103">
        <f t="shared" si="226"/>
        <v>457.14285714285717</v>
      </c>
      <c r="G487" s="82">
        <f t="shared" si="227"/>
        <v>457</v>
      </c>
      <c r="H487" s="85">
        <f t="shared" si="228"/>
        <v>1</v>
      </c>
      <c r="I487" s="87">
        <f t="shared" si="229"/>
        <v>105</v>
      </c>
      <c r="J487" s="104">
        <f t="shared" si="230"/>
        <v>0</v>
      </c>
      <c r="K487" s="87">
        <f t="shared" si="210"/>
        <v>8</v>
      </c>
      <c r="L487" s="85">
        <f t="shared" si="211"/>
        <v>278</v>
      </c>
      <c r="M487" s="82">
        <f t="shared" si="231"/>
        <v>4.4285714285714288</v>
      </c>
      <c r="N487" s="82">
        <f t="shared" si="212"/>
        <v>4</v>
      </c>
      <c r="O487" s="85">
        <f t="shared" si="232"/>
        <v>3</v>
      </c>
      <c r="P487" s="87">
        <f t="shared" si="233"/>
        <v>1</v>
      </c>
      <c r="Q487" s="85">
        <f t="shared" si="234"/>
        <v>0</v>
      </c>
      <c r="R487" s="87">
        <f t="shared" si="235"/>
        <v>0</v>
      </c>
      <c r="S487" s="85">
        <f t="shared" si="236"/>
        <v>31</v>
      </c>
      <c r="T487" s="87">
        <v>106</v>
      </c>
      <c r="U487" s="82"/>
      <c r="V487" s="108">
        <f t="shared" si="237"/>
        <v>45889</v>
      </c>
      <c r="W487" s="109">
        <f t="shared" si="213"/>
        <v>0</v>
      </c>
      <c r="X487" s="95">
        <f t="shared" si="214"/>
        <v>2</v>
      </c>
      <c r="Y487" s="110">
        <f t="shared" si="215"/>
        <v>106</v>
      </c>
      <c r="Z487" s="111">
        <f t="shared" si="238"/>
        <v>1383.58</v>
      </c>
      <c r="AA487" s="112">
        <f t="shared" si="239"/>
        <v>50</v>
      </c>
      <c r="AB487" s="112">
        <f t="shared" si="216"/>
        <v>1333.58</v>
      </c>
      <c r="AC487" s="111">
        <f t="shared" si="251"/>
        <v>192.72</v>
      </c>
      <c r="AD487" s="113">
        <f t="shared" si="254"/>
        <v>1140.8599999999999</v>
      </c>
      <c r="AE487" s="114">
        <f t="shared" si="240"/>
        <v>91365.930000000066</v>
      </c>
      <c r="AF487" s="86">
        <f t="shared" si="252"/>
        <v>45889</v>
      </c>
      <c r="AG487" s="86">
        <f t="shared" si="217"/>
        <v>45524</v>
      </c>
      <c r="AH487" s="211">
        <f t="shared" si="218"/>
        <v>365</v>
      </c>
      <c r="AI487" s="213">
        <f t="shared" si="219"/>
        <v>31</v>
      </c>
      <c r="AJ487" s="218">
        <f t="shared" si="253"/>
        <v>3200</v>
      </c>
      <c r="AK487" s="103">
        <f t="shared" si="241"/>
        <v>457.14285714285717</v>
      </c>
      <c r="AL487" s="82">
        <f t="shared" si="242"/>
        <v>457</v>
      </c>
      <c r="AM487" s="105">
        <f t="shared" si="243"/>
        <v>1</v>
      </c>
      <c r="AN487" s="87">
        <f t="shared" si="244"/>
        <v>105</v>
      </c>
      <c r="AO487" s="240">
        <f t="shared" si="245"/>
        <v>5</v>
      </c>
      <c r="AP487" s="87">
        <f t="shared" si="246"/>
        <v>8</v>
      </c>
      <c r="AQ487" s="85">
        <f t="shared" si="247"/>
        <v>279</v>
      </c>
      <c r="AR487" s="232">
        <f t="shared" si="220"/>
        <v>2</v>
      </c>
      <c r="AS487" s="112">
        <f t="shared" si="221"/>
        <v>1.3658447335847352</v>
      </c>
      <c r="AT487" s="125">
        <f t="shared" si="222"/>
        <v>2279.1660640572404</v>
      </c>
      <c r="AU487" s="256">
        <f t="shared" si="223"/>
        <v>1184.429040106789</v>
      </c>
      <c r="AV487" s="109">
        <f t="shared" si="224"/>
        <v>87035.80559984401</v>
      </c>
      <c r="AW487" s="199">
        <f t="shared" si="248"/>
        <v>1.7096508900341936</v>
      </c>
      <c r="AX487" s="95">
        <f t="shared" si="225"/>
        <v>3052.2145012770534</v>
      </c>
      <c r="AY487" s="194">
        <f t="shared" si="249"/>
        <v>45889</v>
      </c>
      <c r="BA487" s="194">
        <f t="shared" si="250"/>
        <v>45889</v>
      </c>
      <c r="BL487" s="151"/>
      <c r="BM487" s="151"/>
      <c r="BN487" s="151"/>
      <c r="BO487" s="151"/>
      <c r="BP487" s="151"/>
      <c r="BQ487" s="151"/>
      <c r="BR487" s="151"/>
      <c r="BS487" s="96"/>
    </row>
    <row r="488" spans="1:71" hidden="1" x14ac:dyDescent="0.3">
      <c r="A488" s="21">
        <v>107</v>
      </c>
      <c r="B488" s="86">
        <f t="shared" si="206"/>
        <v>45555</v>
      </c>
      <c r="C488" s="82">
        <f t="shared" si="207"/>
        <v>365</v>
      </c>
      <c r="D488" s="82">
        <f t="shared" si="209"/>
        <v>31</v>
      </c>
      <c r="E488" s="85">
        <f t="shared" si="208"/>
        <v>3231</v>
      </c>
      <c r="F488" s="103">
        <f t="shared" si="226"/>
        <v>461.57142857142856</v>
      </c>
      <c r="G488" s="82">
        <f t="shared" si="227"/>
        <v>461</v>
      </c>
      <c r="H488" s="85">
        <f t="shared" si="228"/>
        <v>4</v>
      </c>
      <c r="I488" s="87">
        <f t="shared" si="229"/>
        <v>106</v>
      </c>
      <c r="J488" s="104">
        <f t="shared" si="230"/>
        <v>0</v>
      </c>
      <c r="K488" s="87">
        <f t="shared" si="210"/>
        <v>8</v>
      </c>
      <c r="L488" s="85">
        <f t="shared" si="211"/>
        <v>309</v>
      </c>
      <c r="M488" s="82">
        <f t="shared" si="231"/>
        <v>4.4285714285714288</v>
      </c>
      <c r="N488" s="82">
        <f t="shared" si="212"/>
        <v>4</v>
      </c>
      <c r="O488" s="85">
        <f t="shared" si="232"/>
        <v>3</v>
      </c>
      <c r="P488" s="87">
        <f t="shared" si="233"/>
        <v>1</v>
      </c>
      <c r="Q488" s="85">
        <f t="shared" si="234"/>
        <v>0</v>
      </c>
      <c r="R488" s="87">
        <f t="shared" si="235"/>
        <v>0</v>
      </c>
      <c r="S488" s="85">
        <f t="shared" si="236"/>
        <v>31</v>
      </c>
      <c r="T488" s="87">
        <v>107</v>
      </c>
      <c r="U488" s="82"/>
      <c r="V488" s="108">
        <f t="shared" si="237"/>
        <v>45920</v>
      </c>
      <c r="W488" s="109">
        <f t="shared" si="213"/>
        <v>0</v>
      </c>
      <c r="X488" s="95">
        <f t="shared" si="214"/>
        <v>2</v>
      </c>
      <c r="Y488" s="110">
        <f t="shared" si="215"/>
        <v>107</v>
      </c>
      <c r="Z488" s="111">
        <f t="shared" si="238"/>
        <v>1383.58</v>
      </c>
      <c r="AA488" s="112">
        <f t="shared" si="239"/>
        <v>50</v>
      </c>
      <c r="AB488" s="112">
        <f t="shared" si="216"/>
        <v>1333.58</v>
      </c>
      <c r="AC488" s="111">
        <f t="shared" si="251"/>
        <v>190.35</v>
      </c>
      <c r="AD488" s="113">
        <f t="shared" si="254"/>
        <v>1143.23</v>
      </c>
      <c r="AE488" s="114">
        <f t="shared" si="240"/>
        <v>90222.70000000007</v>
      </c>
      <c r="AF488" s="86">
        <f t="shared" si="252"/>
        <v>45920</v>
      </c>
      <c r="AG488" s="86">
        <f t="shared" si="217"/>
        <v>45555</v>
      </c>
      <c r="AH488" s="211">
        <f t="shared" si="218"/>
        <v>365</v>
      </c>
      <c r="AI488" s="213">
        <f t="shared" si="219"/>
        <v>31</v>
      </c>
      <c r="AJ488" s="218">
        <f t="shared" si="253"/>
        <v>3231</v>
      </c>
      <c r="AK488" s="103">
        <f t="shared" si="241"/>
        <v>461.57142857142856</v>
      </c>
      <c r="AL488" s="82">
        <f t="shared" si="242"/>
        <v>461</v>
      </c>
      <c r="AM488" s="105">
        <f t="shared" si="243"/>
        <v>4</v>
      </c>
      <c r="AN488" s="87">
        <f t="shared" si="244"/>
        <v>106</v>
      </c>
      <c r="AO488" s="240">
        <f t="shared" si="245"/>
        <v>5</v>
      </c>
      <c r="AP488" s="87">
        <f t="shared" si="246"/>
        <v>8</v>
      </c>
      <c r="AQ488" s="85">
        <f t="shared" si="247"/>
        <v>310</v>
      </c>
      <c r="AR488" s="232">
        <f t="shared" si="220"/>
        <v>2</v>
      </c>
      <c r="AS488" s="112">
        <f t="shared" si="221"/>
        <v>1.3609394330619962</v>
      </c>
      <c r="AT488" s="125">
        <f t="shared" si="222"/>
        <v>2277.8002193236557</v>
      </c>
      <c r="AU488" s="256">
        <f t="shared" si="223"/>
        <v>1182.6305937939219</v>
      </c>
      <c r="AV488" s="109">
        <f t="shared" si="224"/>
        <v>85851.376559737226</v>
      </c>
      <c r="AW488" s="199">
        <f t="shared" si="248"/>
        <v>1.7070549427588764</v>
      </c>
      <c r="AX488" s="95">
        <f t="shared" si="225"/>
        <v>3050.5048503870194</v>
      </c>
      <c r="AY488" s="194">
        <f t="shared" si="249"/>
        <v>45920</v>
      </c>
      <c r="BA488" s="194">
        <f t="shared" si="250"/>
        <v>45920</v>
      </c>
      <c r="BL488" s="151"/>
      <c r="BM488" s="151"/>
      <c r="BN488" s="151"/>
      <c r="BO488" s="151"/>
      <c r="BP488" s="151"/>
      <c r="BQ488" s="151"/>
      <c r="BR488" s="151"/>
      <c r="BS488" s="96"/>
    </row>
    <row r="489" spans="1:71" hidden="1" x14ac:dyDescent="0.3">
      <c r="A489" s="21">
        <v>108</v>
      </c>
      <c r="B489" s="86">
        <f t="shared" si="206"/>
        <v>45585</v>
      </c>
      <c r="C489" s="82">
        <f t="shared" si="207"/>
        <v>365</v>
      </c>
      <c r="D489" s="82">
        <f t="shared" si="209"/>
        <v>30</v>
      </c>
      <c r="E489" s="85">
        <f t="shared" si="208"/>
        <v>3261</v>
      </c>
      <c r="F489" s="103">
        <f t="shared" si="226"/>
        <v>465.85714285714283</v>
      </c>
      <c r="G489" s="82">
        <f t="shared" si="227"/>
        <v>465</v>
      </c>
      <c r="H489" s="85">
        <f t="shared" si="228"/>
        <v>6</v>
      </c>
      <c r="I489" s="87">
        <f t="shared" si="229"/>
        <v>107</v>
      </c>
      <c r="J489" s="104">
        <f t="shared" si="230"/>
        <v>0</v>
      </c>
      <c r="K489" s="87">
        <f t="shared" si="210"/>
        <v>8</v>
      </c>
      <c r="L489" s="85">
        <f t="shared" si="211"/>
        <v>339</v>
      </c>
      <c r="M489" s="82">
        <f t="shared" si="231"/>
        <v>4.2857142857142856</v>
      </c>
      <c r="N489" s="82">
        <f t="shared" si="212"/>
        <v>4</v>
      </c>
      <c r="O489" s="85">
        <f t="shared" si="232"/>
        <v>2</v>
      </c>
      <c r="P489" s="87">
        <f t="shared" si="233"/>
        <v>1</v>
      </c>
      <c r="Q489" s="85">
        <f t="shared" si="234"/>
        <v>0</v>
      </c>
      <c r="R489" s="87">
        <f t="shared" si="235"/>
        <v>0</v>
      </c>
      <c r="S489" s="85">
        <f t="shared" si="236"/>
        <v>30</v>
      </c>
      <c r="T489" s="87">
        <v>108</v>
      </c>
      <c r="U489" s="82"/>
      <c r="V489" s="108">
        <f t="shared" si="237"/>
        <v>45950</v>
      </c>
      <c r="W489" s="109">
        <f t="shared" si="213"/>
        <v>0</v>
      </c>
      <c r="X489" s="95">
        <f t="shared" si="214"/>
        <v>2</v>
      </c>
      <c r="Y489" s="110">
        <f t="shared" si="215"/>
        <v>108</v>
      </c>
      <c r="Z489" s="111">
        <f t="shared" si="238"/>
        <v>1383.58</v>
      </c>
      <c r="AA489" s="112">
        <f t="shared" si="239"/>
        <v>50</v>
      </c>
      <c r="AB489" s="112">
        <f t="shared" si="216"/>
        <v>1333.58</v>
      </c>
      <c r="AC489" s="111">
        <f t="shared" si="251"/>
        <v>187.96</v>
      </c>
      <c r="AD489" s="113">
        <f t="shared" si="254"/>
        <v>1145.6199999999999</v>
      </c>
      <c r="AE489" s="114">
        <f t="shared" si="240"/>
        <v>89077.080000000075</v>
      </c>
      <c r="AF489" s="86">
        <f t="shared" si="252"/>
        <v>45950</v>
      </c>
      <c r="AG489" s="86">
        <f t="shared" si="217"/>
        <v>45585</v>
      </c>
      <c r="AH489" s="211">
        <f t="shared" si="218"/>
        <v>365</v>
      </c>
      <c r="AI489" s="213">
        <f t="shared" si="219"/>
        <v>30</v>
      </c>
      <c r="AJ489" s="218">
        <f t="shared" si="253"/>
        <v>3261</v>
      </c>
      <c r="AK489" s="103">
        <f t="shared" si="241"/>
        <v>465.85714285714283</v>
      </c>
      <c r="AL489" s="82">
        <f t="shared" si="242"/>
        <v>465</v>
      </c>
      <c r="AM489" s="105">
        <f t="shared" si="243"/>
        <v>6</v>
      </c>
      <c r="AN489" s="87">
        <f t="shared" si="244"/>
        <v>107</v>
      </c>
      <c r="AO489" s="240">
        <f t="shared" si="245"/>
        <v>5</v>
      </c>
      <c r="AP489" s="87">
        <f t="shared" si="246"/>
        <v>8</v>
      </c>
      <c r="AQ489" s="85">
        <f t="shared" si="247"/>
        <v>340</v>
      </c>
      <c r="AR489" s="232">
        <f t="shared" si="220"/>
        <v>2</v>
      </c>
      <c r="AS489" s="112">
        <f t="shared" si="221"/>
        <v>1.3560517494561923</v>
      </c>
      <c r="AT489" s="125">
        <f t="shared" si="222"/>
        <v>2276.4392798905938</v>
      </c>
      <c r="AU489" s="256">
        <f t="shared" si="223"/>
        <v>1180.8927619821789</v>
      </c>
      <c r="AV489" s="109">
        <f t="shared" si="224"/>
        <v>84668.745965943308</v>
      </c>
      <c r="AW489" s="199">
        <f t="shared" si="248"/>
        <v>1.7045464888092767</v>
      </c>
      <c r="AX489" s="95">
        <f t="shared" si="225"/>
        <v>3048.7977954442604</v>
      </c>
      <c r="AY489" s="194">
        <f t="shared" si="249"/>
        <v>45950</v>
      </c>
      <c r="BA489" s="194">
        <f t="shared" si="250"/>
        <v>45950</v>
      </c>
      <c r="BL489" s="151"/>
      <c r="BM489" s="151"/>
      <c r="BN489" s="151"/>
      <c r="BO489" s="151"/>
      <c r="BP489" s="151"/>
      <c r="BQ489" s="151"/>
      <c r="BR489" s="151"/>
      <c r="BS489" s="96"/>
    </row>
    <row r="490" spans="1:71" hidden="1" x14ac:dyDescent="0.3">
      <c r="A490" s="21">
        <v>109</v>
      </c>
      <c r="B490" s="86">
        <f t="shared" si="206"/>
        <v>45616</v>
      </c>
      <c r="C490" s="82">
        <f t="shared" si="207"/>
        <v>365</v>
      </c>
      <c r="D490" s="82">
        <f t="shared" si="209"/>
        <v>31</v>
      </c>
      <c r="E490" s="85">
        <f t="shared" si="208"/>
        <v>3292</v>
      </c>
      <c r="F490" s="103">
        <f t="shared" si="226"/>
        <v>470.28571428571428</v>
      </c>
      <c r="G490" s="82">
        <f t="shared" si="227"/>
        <v>470</v>
      </c>
      <c r="H490" s="85">
        <f t="shared" si="228"/>
        <v>2</v>
      </c>
      <c r="I490" s="87">
        <f t="shared" si="229"/>
        <v>108</v>
      </c>
      <c r="J490" s="104">
        <f t="shared" si="230"/>
        <v>0</v>
      </c>
      <c r="K490" s="87">
        <f t="shared" si="210"/>
        <v>9</v>
      </c>
      <c r="L490" s="85">
        <f t="shared" si="211"/>
        <v>5</v>
      </c>
      <c r="M490" s="82">
        <f t="shared" si="231"/>
        <v>4.4285714285714288</v>
      </c>
      <c r="N490" s="82">
        <f t="shared" si="212"/>
        <v>4</v>
      </c>
      <c r="O490" s="85">
        <f t="shared" si="232"/>
        <v>3</v>
      </c>
      <c r="P490" s="87">
        <f t="shared" si="233"/>
        <v>1</v>
      </c>
      <c r="Q490" s="85">
        <f t="shared" si="234"/>
        <v>0</v>
      </c>
      <c r="R490" s="87">
        <f t="shared" si="235"/>
        <v>0</v>
      </c>
      <c r="S490" s="85">
        <f t="shared" si="236"/>
        <v>31</v>
      </c>
      <c r="T490" s="87">
        <v>109</v>
      </c>
      <c r="U490" s="82">
        <f>T490</f>
        <v>109</v>
      </c>
      <c r="V490" s="108">
        <f t="shared" si="237"/>
        <v>45981</v>
      </c>
      <c r="W490" s="109">
        <f t="shared" si="213"/>
        <v>600</v>
      </c>
      <c r="X490" s="95">
        <f t="shared" si="214"/>
        <v>2</v>
      </c>
      <c r="Y490" s="110">
        <f t="shared" si="215"/>
        <v>109</v>
      </c>
      <c r="Z490" s="111">
        <f t="shared" si="238"/>
        <v>1383.58</v>
      </c>
      <c r="AA490" s="112">
        <f t="shared" si="239"/>
        <v>50</v>
      </c>
      <c r="AB490" s="112">
        <f t="shared" si="216"/>
        <v>1333.58</v>
      </c>
      <c r="AC490" s="111">
        <f t="shared" si="251"/>
        <v>185.58</v>
      </c>
      <c r="AD490" s="113">
        <f t="shared" si="254"/>
        <v>1148</v>
      </c>
      <c r="AE490" s="114">
        <f t="shared" si="240"/>
        <v>87929.080000000075</v>
      </c>
      <c r="AF490" s="86">
        <f t="shared" si="252"/>
        <v>45981</v>
      </c>
      <c r="AG490" s="86">
        <f t="shared" si="217"/>
        <v>45616</v>
      </c>
      <c r="AH490" s="211">
        <f t="shared" si="218"/>
        <v>365</v>
      </c>
      <c r="AI490" s="213">
        <f t="shared" si="219"/>
        <v>31</v>
      </c>
      <c r="AJ490" s="218">
        <f t="shared" si="253"/>
        <v>3292</v>
      </c>
      <c r="AK490" s="103">
        <f t="shared" si="241"/>
        <v>470.28571428571428</v>
      </c>
      <c r="AL490" s="82">
        <f t="shared" si="242"/>
        <v>470</v>
      </c>
      <c r="AM490" s="105">
        <f t="shared" si="243"/>
        <v>2</v>
      </c>
      <c r="AN490" s="87">
        <f t="shared" si="244"/>
        <v>108</v>
      </c>
      <c r="AO490" s="240">
        <f t="shared" si="245"/>
        <v>5</v>
      </c>
      <c r="AP490" s="87">
        <f t="shared" si="246"/>
        <v>9</v>
      </c>
      <c r="AQ490" s="85">
        <f t="shared" si="247"/>
        <v>5</v>
      </c>
      <c r="AR490" s="232">
        <f t="shared" si="220"/>
        <v>602</v>
      </c>
      <c r="AS490" s="112">
        <f t="shared" si="221"/>
        <v>406.70566746885419</v>
      </c>
      <c r="AT490" s="125">
        <f t="shared" si="222"/>
        <v>2275.0832281411376</v>
      </c>
      <c r="AU490" s="256">
        <f t="shared" si="223"/>
        <v>1689.6871728106619</v>
      </c>
      <c r="AV490" s="109">
        <f t="shared" si="224"/>
        <v>83487.853203961131</v>
      </c>
      <c r="AW490" s="199">
        <f t="shared" si="248"/>
        <v>512.28944592110031</v>
      </c>
      <c r="AX490" s="95">
        <f t="shared" si="225"/>
        <v>3047.0932489554511</v>
      </c>
      <c r="AY490" s="194">
        <f t="shared" si="249"/>
        <v>45981</v>
      </c>
      <c r="BA490" s="194">
        <f t="shared" si="250"/>
        <v>45981</v>
      </c>
      <c r="BL490" s="151"/>
      <c r="BM490" s="151"/>
      <c r="BN490" s="151"/>
      <c r="BO490" s="151"/>
      <c r="BP490" s="151"/>
      <c r="BQ490" s="151"/>
      <c r="BR490" s="151"/>
      <c r="BS490" s="96"/>
    </row>
    <row r="491" spans="1:71" hidden="1" x14ac:dyDescent="0.3">
      <c r="A491" s="21">
        <v>110</v>
      </c>
      <c r="B491" s="86">
        <f t="shared" si="206"/>
        <v>45646</v>
      </c>
      <c r="C491" s="82">
        <f t="shared" si="207"/>
        <v>365</v>
      </c>
      <c r="D491" s="82">
        <f t="shared" si="209"/>
        <v>30</v>
      </c>
      <c r="E491" s="85">
        <f t="shared" si="208"/>
        <v>3322</v>
      </c>
      <c r="F491" s="103">
        <f t="shared" si="226"/>
        <v>474.57142857142856</v>
      </c>
      <c r="G491" s="82">
        <f t="shared" si="227"/>
        <v>474</v>
      </c>
      <c r="H491" s="85">
        <f t="shared" si="228"/>
        <v>4</v>
      </c>
      <c r="I491" s="87">
        <f t="shared" si="229"/>
        <v>109</v>
      </c>
      <c r="J491" s="104">
        <f t="shared" si="230"/>
        <v>0</v>
      </c>
      <c r="K491" s="87">
        <f t="shared" si="210"/>
        <v>9</v>
      </c>
      <c r="L491" s="85">
        <f t="shared" si="211"/>
        <v>35</v>
      </c>
      <c r="M491" s="82">
        <f t="shared" si="231"/>
        <v>4.2857142857142856</v>
      </c>
      <c r="N491" s="82">
        <f t="shared" si="212"/>
        <v>4</v>
      </c>
      <c r="O491" s="85">
        <f t="shared" si="232"/>
        <v>2</v>
      </c>
      <c r="P491" s="87">
        <f t="shared" si="233"/>
        <v>1</v>
      </c>
      <c r="Q491" s="85">
        <f t="shared" si="234"/>
        <v>0</v>
      </c>
      <c r="R491" s="87">
        <f t="shared" si="235"/>
        <v>0</v>
      </c>
      <c r="S491" s="85">
        <f t="shared" si="236"/>
        <v>30</v>
      </c>
      <c r="T491" s="87">
        <v>110</v>
      </c>
      <c r="U491" s="82"/>
      <c r="V491" s="108">
        <f t="shared" si="237"/>
        <v>46011</v>
      </c>
      <c r="W491" s="109">
        <f t="shared" si="213"/>
        <v>0</v>
      </c>
      <c r="X491" s="95">
        <f t="shared" si="214"/>
        <v>2</v>
      </c>
      <c r="Y491" s="110">
        <f t="shared" si="215"/>
        <v>110</v>
      </c>
      <c r="Z491" s="111">
        <f t="shared" si="238"/>
        <v>1383.58</v>
      </c>
      <c r="AA491" s="112">
        <f t="shared" si="239"/>
        <v>50</v>
      </c>
      <c r="AB491" s="112">
        <f t="shared" si="216"/>
        <v>1333.58</v>
      </c>
      <c r="AC491" s="111">
        <f t="shared" si="251"/>
        <v>183.19</v>
      </c>
      <c r="AD491" s="113">
        <f t="shared" si="254"/>
        <v>1150.3899999999999</v>
      </c>
      <c r="AE491" s="114">
        <f t="shared" si="240"/>
        <v>86778.690000000075</v>
      </c>
      <c r="AF491" s="86">
        <f t="shared" si="252"/>
        <v>46011</v>
      </c>
      <c r="AG491" s="86">
        <f t="shared" si="217"/>
        <v>45646</v>
      </c>
      <c r="AH491" s="211">
        <f t="shared" si="218"/>
        <v>365</v>
      </c>
      <c r="AI491" s="213">
        <f t="shared" si="219"/>
        <v>30</v>
      </c>
      <c r="AJ491" s="218">
        <f t="shared" si="253"/>
        <v>3322</v>
      </c>
      <c r="AK491" s="103">
        <f t="shared" si="241"/>
        <v>474.57142857142856</v>
      </c>
      <c r="AL491" s="82">
        <f t="shared" si="242"/>
        <v>474</v>
      </c>
      <c r="AM491" s="105">
        <f t="shared" si="243"/>
        <v>4</v>
      </c>
      <c r="AN491" s="87">
        <f t="shared" si="244"/>
        <v>109</v>
      </c>
      <c r="AO491" s="240">
        <f t="shared" si="245"/>
        <v>5</v>
      </c>
      <c r="AP491" s="87">
        <f t="shared" si="246"/>
        <v>9</v>
      </c>
      <c r="AQ491" s="85">
        <f t="shared" si="247"/>
        <v>35</v>
      </c>
      <c r="AR491" s="232">
        <f t="shared" si="220"/>
        <v>2</v>
      </c>
      <c r="AS491" s="112">
        <f t="shared" si="221"/>
        <v>1.3463289801447393</v>
      </c>
      <c r="AT491" s="125">
        <f t="shared" si="222"/>
        <v>1868.3775606722834</v>
      </c>
      <c r="AU491" s="256">
        <f t="shared" si="223"/>
        <v>1177.367041909213</v>
      </c>
      <c r="AV491" s="109">
        <f t="shared" si="224"/>
        <v>81798.166031150467</v>
      </c>
      <c r="AW491" s="199">
        <f t="shared" si="248"/>
        <v>1.6994573274862699</v>
      </c>
      <c r="AX491" s="95">
        <f t="shared" si="225"/>
        <v>2534.8038030343509</v>
      </c>
      <c r="AY491" s="194">
        <f t="shared" si="249"/>
        <v>46011</v>
      </c>
      <c r="BA491" s="194">
        <f t="shared" si="250"/>
        <v>46011</v>
      </c>
      <c r="BL491" s="151"/>
      <c r="BM491" s="151"/>
      <c r="BN491" s="151"/>
      <c r="BO491" s="151"/>
      <c r="BP491" s="151"/>
      <c r="BQ491" s="151"/>
      <c r="BR491" s="151"/>
      <c r="BS491" s="96"/>
    </row>
    <row r="492" spans="1:71" hidden="1" x14ac:dyDescent="0.3">
      <c r="A492" s="21">
        <v>111</v>
      </c>
      <c r="B492" s="86">
        <f t="shared" si="206"/>
        <v>45677</v>
      </c>
      <c r="C492" s="82">
        <f t="shared" si="207"/>
        <v>365</v>
      </c>
      <c r="D492" s="82">
        <f t="shared" si="209"/>
        <v>31</v>
      </c>
      <c r="E492" s="85">
        <f t="shared" si="208"/>
        <v>3353</v>
      </c>
      <c r="F492" s="103">
        <f t="shared" si="226"/>
        <v>479</v>
      </c>
      <c r="G492" s="82">
        <f t="shared" si="227"/>
        <v>479</v>
      </c>
      <c r="H492" s="85">
        <f t="shared" si="228"/>
        <v>0</v>
      </c>
      <c r="I492" s="87">
        <f t="shared" si="229"/>
        <v>110</v>
      </c>
      <c r="J492" s="104">
        <f t="shared" si="230"/>
        <v>0</v>
      </c>
      <c r="K492" s="87">
        <f t="shared" si="210"/>
        <v>9</v>
      </c>
      <c r="L492" s="85">
        <f t="shared" si="211"/>
        <v>66</v>
      </c>
      <c r="M492" s="82">
        <f t="shared" si="231"/>
        <v>4.4285714285714288</v>
      </c>
      <c r="N492" s="82">
        <f t="shared" si="212"/>
        <v>4</v>
      </c>
      <c r="O492" s="85">
        <f t="shared" si="232"/>
        <v>3</v>
      </c>
      <c r="P492" s="87">
        <f t="shared" si="233"/>
        <v>1</v>
      </c>
      <c r="Q492" s="85">
        <f t="shared" si="234"/>
        <v>0</v>
      </c>
      <c r="R492" s="87">
        <f t="shared" si="235"/>
        <v>0</v>
      </c>
      <c r="S492" s="85">
        <f t="shared" si="236"/>
        <v>31</v>
      </c>
      <c r="T492" s="87">
        <v>111</v>
      </c>
      <c r="U492" s="82"/>
      <c r="V492" s="108">
        <f t="shared" si="237"/>
        <v>46042</v>
      </c>
      <c r="W492" s="109">
        <f t="shared" si="213"/>
        <v>0</v>
      </c>
      <c r="X492" s="95">
        <f t="shared" si="214"/>
        <v>2</v>
      </c>
      <c r="Y492" s="110">
        <f t="shared" si="215"/>
        <v>111</v>
      </c>
      <c r="Z492" s="111">
        <f t="shared" si="238"/>
        <v>1383.58</v>
      </c>
      <c r="AA492" s="112">
        <f t="shared" si="239"/>
        <v>50</v>
      </c>
      <c r="AB492" s="112">
        <f t="shared" si="216"/>
        <v>1333.58</v>
      </c>
      <c r="AC492" s="111">
        <f t="shared" si="251"/>
        <v>180.79</v>
      </c>
      <c r="AD492" s="113">
        <f t="shared" si="254"/>
        <v>1152.79</v>
      </c>
      <c r="AE492" s="114">
        <f t="shared" si="240"/>
        <v>85625.900000000081</v>
      </c>
      <c r="AF492" s="86">
        <f t="shared" si="252"/>
        <v>46042</v>
      </c>
      <c r="AG492" s="86">
        <f t="shared" si="217"/>
        <v>45677</v>
      </c>
      <c r="AH492" s="211">
        <f t="shared" si="218"/>
        <v>365</v>
      </c>
      <c r="AI492" s="213">
        <f t="shared" si="219"/>
        <v>31</v>
      </c>
      <c r="AJ492" s="218">
        <f t="shared" si="253"/>
        <v>3353</v>
      </c>
      <c r="AK492" s="103">
        <f t="shared" si="241"/>
        <v>479</v>
      </c>
      <c r="AL492" s="82">
        <f t="shared" si="242"/>
        <v>479</v>
      </c>
      <c r="AM492" s="105">
        <f t="shared" si="243"/>
        <v>0</v>
      </c>
      <c r="AN492" s="87">
        <f t="shared" si="244"/>
        <v>110</v>
      </c>
      <c r="AO492" s="240">
        <f t="shared" si="245"/>
        <v>5</v>
      </c>
      <c r="AP492" s="87">
        <f t="shared" si="246"/>
        <v>9</v>
      </c>
      <c r="AQ492" s="85">
        <f t="shared" si="247"/>
        <v>66</v>
      </c>
      <c r="AR492" s="232">
        <f t="shared" si="220"/>
        <v>2</v>
      </c>
      <c r="AS492" s="112">
        <f t="shared" si="221"/>
        <v>1.3414937685810135</v>
      </c>
      <c r="AT492" s="125">
        <f t="shared" si="222"/>
        <v>1867.0312316921386</v>
      </c>
      <c r="AU492" s="256">
        <f t="shared" si="223"/>
        <v>1175.5793185896107</v>
      </c>
      <c r="AV492" s="109">
        <f t="shared" si="224"/>
        <v>80620.798989241259</v>
      </c>
      <c r="AW492" s="199">
        <f t="shared" si="248"/>
        <v>1.6968768581960056</v>
      </c>
      <c r="AX492" s="95">
        <f t="shared" si="225"/>
        <v>2533.1043457068645</v>
      </c>
      <c r="AY492" s="194">
        <f t="shared" si="249"/>
        <v>46042</v>
      </c>
      <c r="BA492" s="194">
        <f t="shared" si="250"/>
        <v>46042</v>
      </c>
      <c r="BL492" s="151"/>
      <c r="BM492" s="151"/>
      <c r="BN492" s="151"/>
      <c r="BO492" s="151"/>
      <c r="BP492" s="151"/>
      <c r="BQ492" s="151"/>
      <c r="BR492" s="151"/>
      <c r="BS492" s="96"/>
    </row>
    <row r="493" spans="1:71" hidden="1" x14ac:dyDescent="0.3">
      <c r="A493" s="21">
        <v>112</v>
      </c>
      <c r="B493" s="86">
        <f t="shared" si="206"/>
        <v>45708</v>
      </c>
      <c r="C493" s="82">
        <f t="shared" si="207"/>
        <v>365</v>
      </c>
      <c r="D493" s="82">
        <f t="shared" si="209"/>
        <v>31</v>
      </c>
      <c r="E493" s="85">
        <f t="shared" si="208"/>
        <v>3384</v>
      </c>
      <c r="F493" s="103">
        <f t="shared" si="226"/>
        <v>483.42857142857144</v>
      </c>
      <c r="G493" s="82">
        <f t="shared" si="227"/>
        <v>483</v>
      </c>
      <c r="H493" s="85">
        <f t="shared" si="228"/>
        <v>3</v>
      </c>
      <c r="I493" s="87">
        <f t="shared" si="229"/>
        <v>111</v>
      </c>
      <c r="J493" s="104">
        <f t="shared" si="230"/>
        <v>0</v>
      </c>
      <c r="K493" s="87">
        <f t="shared" si="210"/>
        <v>9</v>
      </c>
      <c r="L493" s="85">
        <f t="shared" si="211"/>
        <v>97</v>
      </c>
      <c r="M493" s="82">
        <f t="shared" si="231"/>
        <v>4.4285714285714288</v>
      </c>
      <c r="N493" s="82">
        <f t="shared" si="212"/>
        <v>4</v>
      </c>
      <c r="O493" s="85">
        <f t="shared" si="232"/>
        <v>3</v>
      </c>
      <c r="P493" s="87">
        <f t="shared" si="233"/>
        <v>1</v>
      </c>
      <c r="Q493" s="85">
        <f t="shared" si="234"/>
        <v>0</v>
      </c>
      <c r="R493" s="87">
        <f t="shared" si="235"/>
        <v>0</v>
      </c>
      <c r="S493" s="85">
        <f t="shared" si="236"/>
        <v>31</v>
      </c>
      <c r="T493" s="87">
        <v>112</v>
      </c>
      <c r="U493" s="82"/>
      <c r="V493" s="108">
        <f t="shared" si="237"/>
        <v>46073</v>
      </c>
      <c r="W493" s="109">
        <f t="shared" si="213"/>
        <v>0</v>
      </c>
      <c r="X493" s="95">
        <f t="shared" si="214"/>
        <v>2</v>
      </c>
      <c r="Y493" s="110">
        <f t="shared" si="215"/>
        <v>112</v>
      </c>
      <c r="Z493" s="111">
        <f t="shared" si="238"/>
        <v>1383.58</v>
      </c>
      <c r="AA493" s="112">
        <f t="shared" si="239"/>
        <v>50</v>
      </c>
      <c r="AB493" s="112">
        <f t="shared" si="216"/>
        <v>1333.58</v>
      </c>
      <c r="AC493" s="111">
        <f t="shared" si="251"/>
        <v>178.39</v>
      </c>
      <c r="AD493" s="113">
        <f t="shared" si="254"/>
        <v>1155.19</v>
      </c>
      <c r="AE493" s="114">
        <f t="shared" si="240"/>
        <v>84470.710000000079</v>
      </c>
      <c r="AF493" s="86">
        <f t="shared" si="252"/>
        <v>46073</v>
      </c>
      <c r="AG493" s="86">
        <f t="shared" si="217"/>
        <v>45708</v>
      </c>
      <c r="AH493" s="211">
        <f t="shared" si="218"/>
        <v>365</v>
      </c>
      <c r="AI493" s="213">
        <f t="shared" si="219"/>
        <v>31</v>
      </c>
      <c r="AJ493" s="218">
        <f t="shared" si="253"/>
        <v>3384</v>
      </c>
      <c r="AK493" s="103">
        <f t="shared" si="241"/>
        <v>483.42857142857144</v>
      </c>
      <c r="AL493" s="82">
        <f t="shared" si="242"/>
        <v>483</v>
      </c>
      <c r="AM493" s="105">
        <f t="shared" si="243"/>
        <v>3</v>
      </c>
      <c r="AN493" s="87">
        <f t="shared" si="244"/>
        <v>111</v>
      </c>
      <c r="AO493" s="240">
        <f t="shared" si="245"/>
        <v>5</v>
      </c>
      <c r="AP493" s="87">
        <f t="shared" si="246"/>
        <v>9</v>
      </c>
      <c r="AQ493" s="85">
        <f t="shared" si="247"/>
        <v>97</v>
      </c>
      <c r="AR493" s="232">
        <f t="shared" si="220"/>
        <v>2</v>
      </c>
      <c r="AS493" s="112">
        <f t="shared" si="221"/>
        <v>1.336675922216441</v>
      </c>
      <c r="AT493" s="125">
        <f t="shared" si="222"/>
        <v>1865.6897379235577</v>
      </c>
      <c r="AU493" s="256">
        <f t="shared" si="223"/>
        <v>1173.7943097630712</v>
      </c>
      <c r="AV493" s="109">
        <f t="shared" si="224"/>
        <v>79445.219670651655</v>
      </c>
      <c r="AW493" s="199">
        <f t="shared" si="248"/>
        <v>1.6943003071104827</v>
      </c>
      <c r="AX493" s="95">
        <f t="shared" si="225"/>
        <v>2531.4074688486685</v>
      </c>
      <c r="AY493" s="194">
        <f t="shared" si="249"/>
        <v>46073</v>
      </c>
      <c r="BA493" s="194">
        <f t="shared" si="250"/>
        <v>46073</v>
      </c>
      <c r="BL493" s="151"/>
      <c r="BM493" s="151"/>
      <c r="BN493" s="151"/>
      <c r="BO493" s="151"/>
      <c r="BP493" s="151"/>
      <c r="BQ493" s="151"/>
      <c r="BR493" s="151"/>
      <c r="BS493" s="96"/>
    </row>
    <row r="494" spans="1:71" hidden="1" x14ac:dyDescent="0.3">
      <c r="A494" s="21">
        <v>113</v>
      </c>
      <c r="B494" s="86">
        <f t="shared" si="206"/>
        <v>45736</v>
      </c>
      <c r="C494" s="82">
        <f t="shared" si="207"/>
        <v>365</v>
      </c>
      <c r="D494" s="82">
        <f t="shared" si="209"/>
        <v>28</v>
      </c>
      <c r="E494" s="85">
        <f t="shared" si="208"/>
        <v>3412</v>
      </c>
      <c r="F494" s="103">
        <f t="shared" si="226"/>
        <v>487.42857142857144</v>
      </c>
      <c r="G494" s="82">
        <f t="shared" si="227"/>
        <v>487</v>
      </c>
      <c r="H494" s="85">
        <f t="shared" si="228"/>
        <v>3</v>
      </c>
      <c r="I494" s="87">
        <f t="shared" si="229"/>
        <v>112</v>
      </c>
      <c r="J494" s="104">
        <f t="shared" si="230"/>
        <v>0</v>
      </c>
      <c r="K494" s="87">
        <f t="shared" si="210"/>
        <v>9</v>
      </c>
      <c r="L494" s="85">
        <f t="shared" si="211"/>
        <v>125</v>
      </c>
      <c r="M494" s="82">
        <f t="shared" si="231"/>
        <v>4</v>
      </c>
      <c r="N494" s="82">
        <f t="shared" si="212"/>
        <v>4</v>
      </c>
      <c r="O494" s="85">
        <f t="shared" si="232"/>
        <v>0</v>
      </c>
      <c r="P494" s="87">
        <f t="shared" si="233"/>
        <v>1</v>
      </c>
      <c r="Q494" s="85">
        <f t="shared" si="234"/>
        <v>0</v>
      </c>
      <c r="R494" s="87">
        <f t="shared" si="235"/>
        <v>0</v>
      </c>
      <c r="S494" s="85">
        <f t="shared" si="236"/>
        <v>28</v>
      </c>
      <c r="T494" s="87">
        <v>113</v>
      </c>
      <c r="U494" s="82"/>
      <c r="V494" s="108">
        <f t="shared" si="237"/>
        <v>46101</v>
      </c>
      <c r="W494" s="109">
        <f t="shared" si="213"/>
        <v>0</v>
      </c>
      <c r="X494" s="95">
        <f t="shared" si="214"/>
        <v>2</v>
      </c>
      <c r="Y494" s="110">
        <f t="shared" si="215"/>
        <v>113</v>
      </c>
      <c r="Z494" s="111">
        <f t="shared" si="238"/>
        <v>1383.58</v>
      </c>
      <c r="AA494" s="112">
        <f t="shared" si="239"/>
        <v>50</v>
      </c>
      <c r="AB494" s="112">
        <f t="shared" si="216"/>
        <v>1333.58</v>
      </c>
      <c r="AC494" s="111">
        <f t="shared" si="251"/>
        <v>175.98</v>
      </c>
      <c r="AD494" s="113">
        <f t="shared" si="254"/>
        <v>1157.5999999999999</v>
      </c>
      <c r="AE494" s="114">
        <f t="shared" si="240"/>
        <v>83313.110000000073</v>
      </c>
      <c r="AF494" s="86">
        <f t="shared" si="252"/>
        <v>46101</v>
      </c>
      <c r="AG494" s="86">
        <f t="shared" si="217"/>
        <v>45736</v>
      </c>
      <c r="AH494" s="211">
        <f t="shared" si="218"/>
        <v>365</v>
      </c>
      <c r="AI494" s="213">
        <f t="shared" si="219"/>
        <v>28</v>
      </c>
      <c r="AJ494" s="218">
        <f t="shared" si="253"/>
        <v>3412</v>
      </c>
      <c r="AK494" s="103">
        <f t="shared" si="241"/>
        <v>487.42857142857144</v>
      </c>
      <c r="AL494" s="82">
        <f t="shared" si="242"/>
        <v>487</v>
      </c>
      <c r="AM494" s="105">
        <f t="shared" si="243"/>
        <v>3</v>
      </c>
      <c r="AN494" s="87">
        <f t="shared" si="244"/>
        <v>112</v>
      </c>
      <c r="AO494" s="240">
        <f t="shared" si="245"/>
        <v>5</v>
      </c>
      <c r="AP494" s="87">
        <f t="shared" si="246"/>
        <v>9</v>
      </c>
      <c r="AQ494" s="85">
        <f t="shared" si="247"/>
        <v>126</v>
      </c>
      <c r="AR494" s="232">
        <f t="shared" si="220"/>
        <v>2</v>
      </c>
      <c r="AS494" s="112">
        <f t="shared" si="221"/>
        <v>1.3318753786855722</v>
      </c>
      <c r="AT494" s="125">
        <f t="shared" si="222"/>
        <v>1864.3530620013412</v>
      </c>
      <c r="AU494" s="256">
        <f t="shared" si="223"/>
        <v>1172.1843734623487</v>
      </c>
      <c r="AV494" s="109">
        <f t="shared" si="224"/>
        <v>78271.425360888577</v>
      </c>
      <c r="AW494" s="199">
        <f t="shared" si="248"/>
        <v>1.6919764625100662</v>
      </c>
      <c r="AX494" s="95">
        <f t="shared" si="225"/>
        <v>2529.7131685415579</v>
      </c>
      <c r="AY494" s="194">
        <f t="shared" si="249"/>
        <v>46101</v>
      </c>
      <c r="BA494" s="194">
        <f t="shared" si="250"/>
        <v>46101</v>
      </c>
      <c r="BL494" s="151"/>
      <c r="BM494" s="151"/>
      <c r="BN494" s="151"/>
      <c r="BO494" s="151"/>
      <c r="BP494" s="151"/>
      <c r="BQ494" s="151"/>
      <c r="BR494" s="151"/>
      <c r="BS494" s="96"/>
    </row>
    <row r="495" spans="1:71" hidden="1" x14ac:dyDescent="0.3">
      <c r="A495" s="21">
        <v>114</v>
      </c>
      <c r="B495" s="86">
        <f t="shared" si="206"/>
        <v>45767</v>
      </c>
      <c r="C495" s="82">
        <f t="shared" si="207"/>
        <v>365</v>
      </c>
      <c r="D495" s="82">
        <f t="shared" si="209"/>
        <v>31</v>
      </c>
      <c r="E495" s="85">
        <f t="shared" si="208"/>
        <v>3443</v>
      </c>
      <c r="F495" s="103">
        <f t="shared" si="226"/>
        <v>491.85714285714283</v>
      </c>
      <c r="G495" s="82">
        <f t="shared" si="227"/>
        <v>491</v>
      </c>
      <c r="H495" s="85">
        <f t="shared" si="228"/>
        <v>6</v>
      </c>
      <c r="I495" s="87">
        <f t="shared" si="229"/>
        <v>113</v>
      </c>
      <c r="J495" s="104">
        <f t="shared" si="230"/>
        <v>0</v>
      </c>
      <c r="K495" s="87">
        <f t="shared" si="210"/>
        <v>9</v>
      </c>
      <c r="L495" s="85">
        <f t="shared" si="211"/>
        <v>156</v>
      </c>
      <c r="M495" s="82">
        <f t="shared" si="231"/>
        <v>4.4285714285714288</v>
      </c>
      <c r="N495" s="82">
        <f t="shared" si="212"/>
        <v>4</v>
      </c>
      <c r="O495" s="85">
        <f t="shared" si="232"/>
        <v>3</v>
      </c>
      <c r="P495" s="87">
        <f t="shared" si="233"/>
        <v>1</v>
      </c>
      <c r="Q495" s="85">
        <f t="shared" si="234"/>
        <v>0</v>
      </c>
      <c r="R495" s="87">
        <f t="shared" si="235"/>
        <v>0</v>
      </c>
      <c r="S495" s="85">
        <f t="shared" si="236"/>
        <v>31</v>
      </c>
      <c r="T495" s="87">
        <v>114</v>
      </c>
      <c r="U495" s="82"/>
      <c r="V495" s="108">
        <f t="shared" si="237"/>
        <v>46132</v>
      </c>
      <c r="W495" s="109">
        <f t="shared" si="213"/>
        <v>0</v>
      </c>
      <c r="X495" s="95">
        <f t="shared" si="214"/>
        <v>2</v>
      </c>
      <c r="Y495" s="110">
        <f t="shared" si="215"/>
        <v>114</v>
      </c>
      <c r="Z495" s="111">
        <f t="shared" si="238"/>
        <v>1383.58</v>
      </c>
      <c r="AA495" s="112">
        <f t="shared" si="239"/>
        <v>50</v>
      </c>
      <c r="AB495" s="112">
        <f t="shared" si="216"/>
        <v>1333.58</v>
      </c>
      <c r="AC495" s="111">
        <f t="shared" si="251"/>
        <v>173.57</v>
      </c>
      <c r="AD495" s="113">
        <f t="shared" si="254"/>
        <v>1160.01</v>
      </c>
      <c r="AE495" s="114">
        <f t="shared" si="240"/>
        <v>82153.100000000079</v>
      </c>
      <c r="AF495" s="86">
        <f t="shared" si="252"/>
        <v>46132</v>
      </c>
      <c r="AG495" s="86">
        <f t="shared" si="217"/>
        <v>45767</v>
      </c>
      <c r="AH495" s="211">
        <f t="shared" si="218"/>
        <v>365</v>
      </c>
      <c r="AI495" s="213">
        <f t="shared" si="219"/>
        <v>31</v>
      </c>
      <c r="AJ495" s="218">
        <f t="shared" si="253"/>
        <v>3443</v>
      </c>
      <c r="AK495" s="103">
        <f t="shared" si="241"/>
        <v>491.85714285714283</v>
      </c>
      <c r="AL495" s="82">
        <f t="shared" si="242"/>
        <v>491</v>
      </c>
      <c r="AM495" s="105">
        <f t="shared" si="243"/>
        <v>6</v>
      </c>
      <c r="AN495" s="87">
        <f t="shared" si="244"/>
        <v>113</v>
      </c>
      <c r="AO495" s="240">
        <f t="shared" si="245"/>
        <v>5</v>
      </c>
      <c r="AP495" s="87">
        <f t="shared" si="246"/>
        <v>9</v>
      </c>
      <c r="AQ495" s="85">
        <f t="shared" si="247"/>
        <v>157</v>
      </c>
      <c r="AR495" s="232">
        <f t="shared" si="220"/>
        <v>2</v>
      </c>
      <c r="AS495" s="112">
        <f t="shared" si="221"/>
        <v>1.3270920758469378</v>
      </c>
      <c r="AT495" s="125">
        <f t="shared" si="222"/>
        <v>1863.0211866226557</v>
      </c>
      <c r="AU495" s="256">
        <f t="shared" si="223"/>
        <v>1170.4045195470278</v>
      </c>
      <c r="AV495" s="109">
        <f t="shared" si="224"/>
        <v>77099.240987426223</v>
      </c>
      <c r="AW495" s="199">
        <f t="shared" si="248"/>
        <v>1.6894073522236579</v>
      </c>
      <c r="AX495" s="95">
        <f t="shared" si="225"/>
        <v>2528.021192079048</v>
      </c>
      <c r="AY495" s="194">
        <f t="shared" si="249"/>
        <v>46132</v>
      </c>
      <c r="BA495" s="194">
        <f t="shared" si="250"/>
        <v>46132</v>
      </c>
      <c r="BL495" s="151"/>
      <c r="BM495" s="151"/>
      <c r="BN495" s="151"/>
      <c r="BO495" s="151"/>
      <c r="BP495" s="151"/>
      <c r="BQ495" s="151"/>
      <c r="BR495" s="151"/>
      <c r="BS495" s="96"/>
    </row>
    <row r="496" spans="1:71" hidden="1" x14ac:dyDescent="0.3">
      <c r="A496" s="21">
        <v>115</v>
      </c>
      <c r="B496" s="86">
        <f t="shared" si="206"/>
        <v>45797</v>
      </c>
      <c r="C496" s="82">
        <f t="shared" si="207"/>
        <v>365</v>
      </c>
      <c r="D496" s="82">
        <f t="shared" si="209"/>
        <v>30</v>
      </c>
      <c r="E496" s="85">
        <f t="shared" si="208"/>
        <v>3473</v>
      </c>
      <c r="F496" s="103">
        <f t="shared" si="226"/>
        <v>496.14285714285717</v>
      </c>
      <c r="G496" s="82">
        <f t="shared" si="227"/>
        <v>496</v>
      </c>
      <c r="H496" s="85">
        <f t="shared" si="228"/>
        <v>1</v>
      </c>
      <c r="I496" s="87">
        <f t="shared" si="229"/>
        <v>114</v>
      </c>
      <c r="J496" s="104">
        <f t="shared" si="230"/>
        <v>0</v>
      </c>
      <c r="K496" s="87">
        <f t="shared" si="210"/>
        <v>9</v>
      </c>
      <c r="L496" s="85">
        <f t="shared" si="211"/>
        <v>186</v>
      </c>
      <c r="M496" s="82">
        <f t="shared" si="231"/>
        <v>4.2857142857142856</v>
      </c>
      <c r="N496" s="82">
        <f t="shared" si="212"/>
        <v>4</v>
      </c>
      <c r="O496" s="85">
        <f t="shared" si="232"/>
        <v>2</v>
      </c>
      <c r="P496" s="87">
        <f t="shared" si="233"/>
        <v>1</v>
      </c>
      <c r="Q496" s="85">
        <f t="shared" si="234"/>
        <v>0</v>
      </c>
      <c r="R496" s="87">
        <f t="shared" si="235"/>
        <v>0</v>
      </c>
      <c r="S496" s="85">
        <f t="shared" si="236"/>
        <v>30</v>
      </c>
      <c r="T496" s="87">
        <v>115</v>
      </c>
      <c r="U496" s="82"/>
      <c r="V496" s="108">
        <f t="shared" si="237"/>
        <v>46162</v>
      </c>
      <c r="W496" s="109">
        <f t="shared" si="213"/>
        <v>0</v>
      </c>
      <c r="X496" s="95">
        <f t="shared" si="214"/>
        <v>2</v>
      </c>
      <c r="Y496" s="110">
        <f t="shared" si="215"/>
        <v>115</v>
      </c>
      <c r="Z496" s="111">
        <f t="shared" si="238"/>
        <v>1383.58</v>
      </c>
      <c r="AA496" s="112">
        <f t="shared" si="239"/>
        <v>50</v>
      </c>
      <c r="AB496" s="112">
        <f t="shared" si="216"/>
        <v>1333.58</v>
      </c>
      <c r="AC496" s="111">
        <f t="shared" si="251"/>
        <v>171.15</v>
      </c>
      <c r="AD496" s="113">
        <f t="shared" si="254"/>
        <v>1162.4299999999998</v>
      </c>
      <c r="AE496" s="114">
        <f t="shared" si="240"/>
        <v>80990.670000000086</v>
      </c>
      <c r="AF496" s="86">
        <f t="shared" si="252"/>
        <v>46162</v>
      </c>
      <c r="AG496" s="86">
        <f t="shared" si="217"/>
        <v>45797</v>
      </c>
      <c r="AH496" s="211">
        <f t="shared" si="218"/>
        <v>365</v>
      </c>
      <c r="AI496" s="213">
        <f t="shared" si="219"/>
        <v>30</v>
      </c>
      <c r="AJ496" s="218">
        <f t="shared" si="253"/>
        <v>3473</v>
      </c>
      <c r="AK496" s="103">
        <f t="shared" si="241"/>
        <v>496.14285714285717</v>
      </c>
      <c r="AL496" s="82">
        <f t="shared" si="242"/>
        <v>496</v>
      </c>
      <c r="AM496" s="105">
        <f t="shared" si="243"/>
        <v>1</v>
      </c>
      <c r="AN496" s="87">
        <f t="shared" si="244"/>
        <v>114</v>
      </c>
      <c r="AO496" s="240">
        <f t="shared" si="245"/>
        <v>5</v>
      </c>
      <c r="AP496" s="87">
        <f t="shared" si="246"/>
        <v>9</v>
      </c>
      <c r="AQ496" s="85">
        <f t="shared" si="247"/>
        <v>187</v>
      </c>
      <c r="AR496" s="232">
        <f t="shared" si="220"/>
        <v>2</v>
      </c>
      <c r="AS496" s="112">
        <f t="shared" si="221"/>
        <v>1.3223259517822428</v>
      </c>
      <c r="AT496" s="125">
        <f t="shared" si="222"/>
        <v>1861.6940945468089</v>
      </c>
      <c r="AU496" s="256">
        <f t="shared" si="223"/>
        <v>1168.6846534981107</v>
      </c>
      <c r="AV496" s="109">
        <f t="shared" si="224"/>
        <v>75928.836467879199</v>
      </c>
      <c r="AW496" s="199">
        <f t="shared" si="248"/>
        <v>1.6869248307540681</v>
      </c>
      <c r="AX496" s="95">
        <f t="shared" si="225"/>
        <v>2526.3317847268245</v>
      </c>
      <c r="AY496" s="194">
        <f t="shared" si="249"/>
        <v>46162</v>
      </c>
      <c r="BA496" s="194">
        <f t="shared" si="250"/>
        <v>46162</v>
      </c>
      <c r="BL496" s="151"/>
      <c r="BM496" s="151"/>
      <c r="BN496" s="151"/>
      <c r="BO496" s="151"/>
      <c r="BP496" s="151"/>
      <c r="BQ496" s="151"/>
      <c r="BR496" s="151"/>
      <c r="BS496" s="96"/>
    </row>
    <row r="497" spans="1:71" hidden="1" x14ac:dyDescent="0.3">
      <c r="A497" s="21">
        <v>116</v>
      </c>
      <c r="B497" s="86">
        <f t="shared" si="206"/>
        <v>45828</v>
      </c>
      <c r="C497" s="82">
        <f t="shared" si="207"/>
        <v>365</v>
      </c>
      <c r="D497" s="82">
        <f t="shared" si="209"/>
        <v>31</v>
      </c>
      <c r="E497" s="85">
        <f t="shared" si="208"/>
        <v>3504</v>
      </c>
      <c r="F497" s="103">
        <f t="shared" si="226"/>
        <v>500.57142857142856</v>
      </c>
      <c r="G497" s="82">
        <f t="shared" si="227"/>
        <v>500</v>
      </c>
      <c r="H497" s="85">
        <f t="shared" si="228"/>
        <v>4</v>
      </c>
      <c r="I497" s="87">
        <f t="shared" si="229"/>
        <v>115</v>
      </c>
      <c r="J497" s="104">
        <f t="shared" si="230"/>
        <v>0</v>
      </c>
      <c r="K497" s="87">
        <f t="shared" si="210"/>
        <v>9</v>
      </c>
      <c r="L497" s="85">
        <f t="shared" si="211"/>
        <v>217</v>
      </c>
      <c r="M497" s="82">
        <f t="shared" si="231"/>
        <v>4.4285714285714288</v>
      </c>
      <c r="N497" s="82">
        <f t="shared" si="212"/>
        <v>4</v>
      </c>
      <c r="O497" s="85">
        <f t="shared" si="232"/>
        <v>3</v>
      </c>
      <c r="P497" s="87">
        <f t="shared" si="233"/>
        <v>1</v>
      </c>
      <c r="Q497" s="85">
        <f t="shared" si="234"/>
        <v>0</v>
      </c>
      <c r="R497" s="87">
        <f t="shared" si="235"/>
        <v>0</v>
      </c>
      <c r="S497" s="85">
        <f t="shared" si="236"/>
        <v>31</v>
      </c>
      <c r="T497" s="87">
        <v>116</v>
      </c>
      <c r="U497" s="82"/>
      <c r="V497" s="108">
        <f t="shared" si="237"/>
        <v>46193</v>
      </c>
      <c r="W497" s="109">
        <f t="shared" si="213"/>
        <v>0</v>
      </c>
      <c r="X497" s="95">
        <f t="shared" si="214"/>
        <v>2</v>
      </c>
      <c r="Y497" s="110">
        <f t="shared" si="215"/>
        <v>116</v>
      </c>
      <c r="Z497" s="111">
        <f t="shared" si="238"/>
        <v>1383.58</v>
      </c>
      <c r="AA497" s="112">
        <f t="shared" si="239"/>
        <v>50</v>
      </c>
      <c r="AB497" s="112">
        <f t="shared" si="216"/>
        <v>1333.58</v>
      </c>
      <c r="AC497" s="111">
        <f t="shared" si="251"/>
        <v>168.73</v>
      </c>
      <c r="AD497" s="113">
        <f t="shared" si="254"/>
        <v>1164.8499999999999</v>
      </c>
      <c r="AE497" s="114">
        <f t="shared" si="240"/>
        <v>79825.82000000008</v>
      </c>
      <c r="AF497" s="86">
        <f t="shared" si="252"/>
        <v>46193</v>
      </c>
      <c r="AG497" s="86">
        <f t="shared" si="217"/>
        <v>45828</v>
      </c>
      <c r="AH497" s="211">
        <f t="shared" si="218"/>
        <v>365</v>
      </c>
      <c r="AI497" s="213">
        <f t="shared" si="219"/>
        <v>31</v>
      </c>
      <c r="AJ497" s="218">
        <f t="shared" si="253"/>
        <v>3504</v>
      </c>
      <c r="AK497" s="103">
        <f t="shared" si="241"/>
        <v>500.57142857142856</v>
      </c>
      <c r="AL497" s="82">
        <f t="shared" si="242"/>
        <v>500</v>
      </c>
      <c r="AM497" s="105">
        <f t="shared" si="243"/>
        <v>4</v>
      </c>
      <c r="AN497" s="87">
        <f t="shared" si="244"/>
        <v>115</v>
      </c>
      <c r="AO497" s="240">
        <f t="shared" si="245"/>
        <v>5</v>
      </c>
      <c r="AP497" s="87">
        <f t="shared" si="246"/>
        <v>9</v>
      </c>
      <c r="AQ497" s="85">
        <f t="shared" si="247"/>
        <v>218</v>
      </c>
      <c r="AR497" s="232">
        <f t="shared" si="220"/>
        <v>2</v>
      </c>
      <c r="AS497" s="112">
        <f t="shared" si="221"/>
        <v>1.3175769447955665</v>
      </c>
      <c r="AT497" s="125">
        <f t="shared" si="222"/>
        <v>1860.3717685950267</v>
      </c>
      <c r="AU497" s="256">
        <f t="shared" si="223"/>
        <v>1166.9101135849401</v>
      </c>
      <c r="AV497" s="109">
        <f t="shared" si="224"/>
        <v>74760.151814381083</v>
      </c>
      <c r="AW497" s="199">
        <f t="shared" si="248"/>
        <v>1.6843633909048052</v>
      </c>
      <c r="AX497" s="95">
        <f t="shared" si="225"/>
        <v>2524.6448598960706</v>
      </c>
      <c r="AY497" s="194">
        <f t="shared" si="249"/>
        <v>46193</v>
      </c>
      <c r="BA497" s="194">
        <f t="shared" si="250"/>
        <v>46193</v>
      </c>
      <c r="BL497" s="151"/>
      <c r="BM497" s="151"/>
      <c r="BN497" s="151"/>
      <c r="BO497" s="151"/>
      <c r="BP497" s="151"/>
      <c r="BQ497" s="151"/>
      <c r="BR497" s="151"/>
      <c r="BS497" s="96"/>
    </row>
    <row r="498" spans="1:71" hidden="1" x14ac:dyDescent="0.3">
      <c r="A498" s="21">
        <v>117</v>
      </c>
      <c r="B498" s="86">
        <f t="shared" si="206"/>
        <v>45858</v>
      </c>
      <c r="C498" s="82">
        <f t="shared" si="207"/>
        <v>365</v>
      </c>
      <c r="D498" s="82">
        <f t="shared" si="209"/>
        <v>30</v>
      </c>
      <c r="E498" s="85">
        <f t="shared" si="208"/>
        <v>3534</v>
      </c>
      <c r="F498" s="103">
        <f t="shared" si="226"/>
        <v>504.85714285714283</v>
      </c>
      <c r="G498" s="82">
        <f t="shared" si="227"/>
        <v>504</v>
      </c>
      <c r="H498" s="85">
        <f t="shared" si="228"/>
        <v>6</v>
      </c>
      <c r="I498" s="87">
        <f t="shared" si="229"/>
        <v>116</v>
      </c>
      <c r="J498" s="104">
        <f t="shared" si="230"/>
        <v>0</v>
      </c>
      <c r="K498" s="87">
        <f t="shared" si="210"/>
        <v>9</v>
      </c>
      <c r="L498" s="85">
        <f t="shared" si="211"/>
        <v>247</v>
      </c>
      <c r="M498" s="82">
        <f t="shared" si="231"/>
        <v>4.2857142857142856</v>
      </c>
      <c r="N498" s="82">
        <f t="shared" si="212"/>
        <v>4</v>
      </c>
      <c r="O498" s="85">
        <f t="shared" si="232"/>
        <v>2</v>
      </c>
      <c r="P498" s="87">
        <f t="shared" si="233"/>
        <v>1</v>
      </c>
      <c r="Q498" s="85">
        <f t="shared" si="234"/>
        <v>0</v>
      </c>
      <c r="R498" s="87">
        <f t="shared" si="235"/>
        <v>0</v>
      </c>
      <c r="S498" s="85">
        <f t="shared" si="236"/>
        <v>30</v>
      </c>
      <c r="T498" s="87">
        <v>117</v>
      </c>
      <c r="U498" s="82"/>
      <c r="V498" s="108">
        <f t="shared" si="237"/>
        <v>46223</v>
      </c>
      <c r="W498" s="109">
        <f t="shared" si="213"/>
        <v>0</v>
      </c>
      <c r="X498" s="95">
        <f t="shared" si="214"/>
        <v>2</v>
      </c>
      <c r="Y498" s="110">
        <f t="shared" si="215"/>
        <v>117</v>
      </c>
      <c r="Z498" s="111">
        <f t="shared" si="238"/>
        <v>1383.58</v>
      </c>
      <c r="AA498" s="112">
        <f t="shared" si="239"/>
        <v>50</v>
      </c>
      <c r="AB498" s="112">
        <f t="shared" si="216"/>
        <v>1333.58</v>
      </c>
      <c r="AC498" s="111">
        <f t="shared" si="251"/>
        <v>166.3</v>
      </c>
      <c r="AD498" s="113">
        <f t="shared" si="254"/>
        <v>1167.28</v>
      </c>
      <c r="AE498" s="114">
        <f t="shared" si="240"/>
        <v>78658.540000000081</v>
      </c>
      <c r="AF498" s="86">
        <f t="shared" si="252"/>
        <v>46223</v>
      </c>
      <c r="AG498" s="86">
        <f t="shared" si="217"/>
        <v>45858</v>
      </c>
      <c r="AH498" s="211">
        <f t="shared" si="218"/>
        <v>365</v>
      </c>
      <c r="AI498" s="213">
        <f t="shared" si="219"/>
        <v>30</v>
      </c>
      <c r="AJ498" s="218">
        <f t="shared" si="253"/>
        <v>3534</v>
      </c>
      <c r="AK498" s="103">
        <f t="shared" si="241"/>
        <v>504.85714285714283</v>
      </c>
      <c r="AL498" s="82">
        <f t="shared" si="242"/>
        <v>504</v>
      </c>
      <c r="AM498" s="105">
        <f t="shared" si="243"/>
        <v>6</v>
      </c>
      <c r="AN498" s="87">
        <f t="shared" si="244"/>
        <v>116</v>
      </c>
      <c r="AO498" s="240">
        <f t="shared" si="245"/>
        <v>5</v>
      </c>
      <c r="AP498" s="87">
        <f t="shared" si="246"/>
        <v>9</v>
      </c>
      <c r="AQ498" s="85">
        <f t="shared" si="247"/>
        <v>248</v>
      </c>
      <c r="AR498" s="232">
        <f t="shared" si="220"/>
        <v>2</v>
      </c>
      <c r="AS498" s="112">
        <f t="shared" si="221"/>
        <v>1.3128449934125628</v>
      </c>
      <c r="AT498" s="125">
        <f t="shared" si="222"/>
        <v>1859.0541916502311</v>
      </c>
      <c r="AU498" s="256">
        <f t="shared" si="223"/>
        <v>1165.1953824360298</v>
      </c>
      <c r="AV498" s="109">
        <f t="shared" si="224"/>
        <v>73593.241700796149</v>
      </c>
      <c r="AW498" s="199">
        <f t="shared" si="248"/>
        <v>1.6818882813493696</v>
      </c>
      <c r="AX498" s="95">
        <f t="shared" si="225"/>
        <v>2522.9604965051658</v>
      </c>
      <c r="AY498" s="194">
        <f t="shared" si="249"/>
        <v>46223</v>
      </c>
      <c r="BA498" s="194">
        <f t="shared" si="250"/>
        <v>46223</v>
      </c>
      <c r="BL498" s="151"/>
      <c r="BM498" s="151"/>
      <c r="BN498" s="151"/>
      <c r="BO498" s="151"/>
      <c r="BP498" s="151"/>
      <c r="BQ498" s="151"/>
      <c r="BR498" s="151"/>
      <c r="BS498" s="96"/>
    </row>
    <row r="499" spans="1:71" hidden="1" x14ac:dyDescent="0.3">
      <c r="A499" s="21">
        <v>118</v>
      </c>
      <c r="B499" s="86">
        <f t="shared" si="206"/>
        <v>45889</v>
      </c>
      <c r="C499" s="82">
        <f t="shared" si="207"/>
        <v>365</v>
      </c>
      <c r="D499" s="82">
        <f t="shared" si="209"/>
        <v>31</v>
      </c>
      <c r="E499" s="85">
        <f t="shared" si="208"/>
        <v>3565</v>
      </c>
      <c r="F499" s="103">
        <f t="shared" si="226"/>
        <v>509.28571428571428</v>
      </c>
      <c r="G499" s="82">
        <f t="shared" si="227"/>
        <v>509</v>
      </c>
      <c r="H499" s="85">
        <f t="shared" si="228"/>
        <v>2</v>
      </c>
      <c r="I499" s="87">
        <f t="shared" si="229"/>
        <v>117</v>
      </c>
      <c r="J499" s="104">
        <f t="shared" si="230"/>
        <v>0</v>
      </c>
      <c r="K499" s="87">
        <f t="shared" si="210"/>
        <v>9</v>
      </c>
      <c r="L499" s="85">
        <f t="shared" si="211"/>
        <v>278</v>
      </c>
      <c r="M499" s="82">
        <f t="shared" si="231"/>
        <v>4.4285714285714288</v>
      </c>
      <c r="N499" s="82">
        <f t="shared" si="212"/>
        <v>4</v>
      </c>
      <c r="O499" s="85">
        <f t="shared" si="232"/>
        <v>3</v>
      </c>
      <c r="P499" s="87">
        <f t="shared" si="233"/>
        <v>1</v>
      </c>
      <c r="Q499" s="85">
        <f t="shared" si="234"/>
        <v>0</v>
      </c>
      <c r="R499" s="87">
        <f t="shared" si="235"/>
        <v>0</v>
      </c>
      <c r="S499" s="85">
        <f t="shared" si="236"/>
        <v>31</v>
      </c>
      <c r="T499" s="87">
        <v>118</v>
      </c>
      <c r="U499" s="82"/>
      <c r="V499" s="108">
        <f t="shared" si="237"/>
        <v>46254</v>
      </c>
      <c r="W499" s="109">
        <f t="shared" si="213"/>
        <v>0</v>
      </c>
      <c r="X499" s="95">
        <f t="shared" si="214"/>
        <v>2</v>
      </c>
      <c r="Y499" s="110">
        <f t="shared" si="215"/>
        <v>118</v>
      </c>
      <c r="Z499" s="111">
        <f t="shared" si="238"/>
        <v>1383.58</v>
      </c>
      <c r="AA499" s="112">
        <f t="shared" si="239"/>
        <v>50</v>
      </c>
      <c r="AB499" s="112">
        <f t="shared" si="216"/>
        <v>1333.58</v>
      </c>
      <c r="AC499" s="111">
        <f t="shared" si="251"/>
        <v>163.87</v>
      </c>
      <c r="AD499" s="113">
        <f t="shared" si="254"/>
        <v>1169.71</v>
      </c>
      <c r="AE499" s="114">
        <f t="shared" si="240"/>
        <v>77488.830000000075</v>
      </c>
      <c r="AF499" s="86">
        <f t="shared" si="252"/>
        <v>46254</v>
      </c>
      <c r="AG499" s="86">
        <f t="shared" si="217"/>
        <v>45889</v>
      </c>
      <c r="AH499" s="211">
        <f t="shared" si="218"/>
        <v>365</v>
      </c>
      <c r="AI499" s="213">
        <f t="shared" si="219"/>
        <v>31</v>
      </c>
      <c r="AJ499" s="218">
        <f t="shared" si="253"/>
        <v>3565</v>
      </c>
      <c r="AK499" s="103">
        <f t="shared" si="241"/>
        <v>509.28571428571428</v>
      </c>
      <c r="AL499" s="82">
        <f t="shared" si="242"/>
        <v>509</v>
      </c>
      <c r="AM499" s="105">
        <f t="shared" si="243"/>
        <v>2</v>
      </c>
      <c r="AN499" s="87">
        <f t="shared" si="244"/>
        <v>117</v>
      </c>
      <c r="AO499" s="240">
        <f t="shared" si="245"/>
        <v>5</v>
      </c>
      <c r="AP499" s="87">
        <f t="shared" si="246"/>
        <v>9</v>
      </c>
      <c r="AQ499" s="85">
        <f t="shared" si="247"/>
        <v>279</v>
      </c>
      <c r="AR499" s="232">
        <f t="shared" si="220"/>
        <v>2</v>
      </c>
      <c r="AS499" s="112">
        <f t="shared" si="221"/>
        <v>1.3081300363796646</v>
      </c>
      <c r="AT499" s="125">
        <f t="shared" si="222"/>
        <v>1857.7413466568187</v>
      </c>
      <c r="AU499" s="256">
        <f t="shared" si="223"/>
        <v>1163.4261406593143</v>
      </c>
      <c r="AV499" s="109">
        <f t="shared" si="224"/>
        <v>72428.046318360124</v>
      </c>
      <c r="AW499" s="199">
        <f t="shared" si="248"/>
        <v>1.6793344890360922</v>
      </c>
      <c r="AX499" s="95">
        <f t="shared" si="225"/>
        <v>2521.2786082238163</v>
      </c>
      <c r="AY499" s="194">
        <f t="shared" si="249"/>
        <v>46254</v>
      </c>
      <c r="BA499" s="194">
        <f t="shared" si="250"/>
        <v>46254</v>
      </c>
      <c r="BL499" s="151"/>
      <c r="BM499" s="151"/>
      <c r="BN499" s="151"/>
      <c r="BO499" s="151"/>
      <c r="BP499" s="151"/>
      <c r="BQ499" s="151"/>
      <c r="BR499" s="151"/>
      <c r="BS499" s="96"/>
    </row>
    <row r="500" spans="1:71" hidden="1" x14ac:dyDescent="0.3">
      <c r="A500" s="21">
        <v>119</v>
      </c>
      <c r="B500" s="86">
        <f t="shared" si="206"/>
        <v>45920</v>
      </c>
      <c r="C500" s="82">
        <f t="shared" si="207"/>
        <v>365</v>
      </c>
      <c r="D500" s="82">
        <f t="shared" si="209"/>
        <v>31</v>
      </c>
      <c r="E500" s="85">
        <f t="shared" si="208"/>
        <v>3596</v>
      </c>
      <c r="F500" s="103">
        <f t="shared" si="226"/>
        <v>513.71428571428567</v>
      </c>
      <c r="G500" s="82">
        <f t="shared" si="227"/>
        <v>513</v>
      </c>
      <c r="H500" s="85">
        <f t="shared" si="228"/>
        <v>5</v>
      </c>
      <c r="I500" s="87">
        <f t="shared" si="229"/>
        <v>118</v>
      </c>
      <c r="J500" s="104">
        <f t="shared" si="230"/>
        <v>0</v>
      </c>
      <c r="K500" s="87">
        <f t="shared" si="210"/>
        <v>9</v>
      </c>
      <c r="L500" s="85">
        <f t="shared" si="211"/>
        <v>309</v>
      </c>
      <c r="M500" s="82">
        <f t="shared" si="231"/>
        <v>4.4285714285714288</v>
      </c>
      <c r="N500" s="82">
        <f t="shared" si="212"/>
        <v>4</v>
      </c>
      <c r="O500" s="85">
        <f t="shared" si="232"/>
        <v>3</v>
      </c>
      <c r="P500" s="87">
        <f t="shared" si="233"/>
        <v>1</v>
      </c>
      <c r="Q500" s="85">
        <f t="shared" si="234"/>
        <v>0</v>
      </c>
      <c r="R500" s="87">
        <f t="shared" si="235"/>
        <v>0</v>
      </c>
      <c r="S500" s="85">
        <f t="shared" si="236"/>
        <v>31</v>
      </c>
      <c r="T500" s="87">
        <v>119</v>
      </c>
      <c r="U500" s="82"/>
      <c r="V500" s="108">
        <f t="shared" si="237"/>
        <v>46285</v>
      </c>
      <c r="W500" s="109">
        <f t="shared" si="213"/>
        <v>0</v>
      </c>
      <c r="X500" s="95">
        <f t="shared" si="214"/>
        <v>2</v>
      </c>
      <c r="Y500" s="110">
        <f t="shared" si="215"/>
        <v>119</v>
      </c>
      <c r="Z500" s="111">
        <f t="shared" si="238"/>
        <v>1383.58</v>
      </c>
      <c r="AA500" s="112">
        <f t="shared" si="239"/>
        <v>50</v>
      </c>
      <c r="AB500" s="112">
        <f t="shared" si="216"/>
        <v>1333.58</v>
      </c>
      <c r="AC500" s="111">
        <f t="shared" si="251"/>
        <v>161.44</v>
      </c>
      <c r="AD500" s="113">
        <f t="shared" si="254"/>
        <v>1172.1399999999999</v>
      </c>
      <c r="AE500" s="114">
        <f t="shared" si="240"/>
        <v>76316.690000000075</v>
      </c>
      <c r="AF500" s="86">
        <f t="shared" si="252"/>
        <v>46285</v>
      </c>
      <c r="AG500" s="86">
        <f t="shared" si="217"/>
        <v>45920</v>
      </c>
      <c r="AH500" s="211">
        <f t="shared" si="218"/>
        <v>365</v>
      </c>
      <c r="AI500" s="213">
        <f t="shared" si="219"/>
        <v>31</v>
      </c>
      <c r="AJ500" s="218">
        <f t="shared" si="253"/>
        <v>3596</v>
      </c>
      <c r="AK500" s="103">
        <f t="shared" si="241"/>
        <v>513.71428571428567</v>
      </c>
      <c r="AL500" s="82">
        <f t="shared" si="242"/>
        <v>513</v>
      </c>
      <c r="AM500" s="105">
        <f t="shared" si="243"/>
        <v>5</v>
      </c>
      <c r="AN500" s="87">
        <f t="shared" si="244"/>
        <v>118</v>
      </c>
      <c r="AO500" s="240">
        <f t="shared" si="245"/>
        <v>5</v>
      </c>
      <c r="AP500" s="87">
        <f t="shared" si="246"/>
        <v>9</v>
      </c>
      <c r="AQ500" s="85">
        <f t="shared" si="247"/>
        <v>310</v>
      </c>
      <c r="AR500" s="232">
        <f t="shared" si="220"/>
        <v>2</v>
      </c>
      <c r="AS500" s="112">
        <f t="shared" si="221"/>
        <v>1.3034320126632917</v>
      </c>
      <c r="AT500" s="125">
        <f t="shared" si="222"/>
        <v>1856.433216620439</v>
      </c>
      <c r="AU500" s="256">
        <f t="shared" si="223"/>
        <v>1161.6595853131425</v>
      </c>
      <c r="AV500" s="109">
        <f t="shared" si="224"/>
        <v>71264.62017770081</v>
      </c>
      <c r="AW500" s="199">
        <f t="shared" si="248"/>
        <v>1.6767845744210259</v>
      </c>
      <c r="AX500" s="95">
        <f t="shared" si="225"/>
        <v>2519.5992737347801</v>
      </c>
      <c r="AY500" s="194">
        <f t="shared" si="249"/>
        <v>46285</v>
      </c>
      <c r="BA500" s="194">
        <f t="shared" si="250"/>
        <v>46285</v>
      </c>
      <c r="BL500" s="151"/>
      <c r="BM500" s="151"/>
      <c r="BN500" s="151"/>
      <c r="BO500" s="151"/>
      <c r="BP500" s="151"/>
      <c r="BQ500" s="151"/>
      <c r="BR500" s="151"/>
      <c r="BS500" s="96"/>
    </row>
    <row r="501" spans="1:71" hidden="1" x14ac:dyDescent="0.3">
      <c r="A501" s="21">
        <v>120</v>
      </c>
      <c r="B501" s="86">
        <f t="shared" si="206"/>
        <v>45950</v>
      </c>
      <c r="C501" s="82">
        <f t="shared" si="207"/>
        <v>365</v>
      </c>
      <c r="D501" s="82">
        <f t="shared" si="209"/>
        <v>30</v>
      </c>
      <c r="E501" s="85">
        <f t="shared" si="208"/>
        <v>3626</v>
      </c>
      <c r="F501" s="103">
        <f t="shared" si="226"/>
        <v>518</v>
      </c>
      <c r="G501" s="82">
        <f t="shared" si="227"/>
        <v>518</v>
      </c>
      <c r="H501" s="85">
        <f t="shared" si="228"/>
        <v>0</v>
      </c>
      <c r="I501" s="87">
        <f t="shared" si="229"/>
        <v>119</v>
      </c>
      <c r="J501" s="104">
        <f t="shared" si="230"/>
        <v>0</v>
      </c>
      <c r="K501" s="87">
        <f t="shared" si="210"/>
        <v>9</v>
      </c>
      <c r="L501" s="85">
        <f t="shared" si="211"/>
        <v>339</v>
      </c>
      <c r="M501" s="82">
        <f t="shared" si="231"/>
        <v>4.2857142857142856</v>
      </c>
      <c r="N501" s="82">
        <f t="shared" si="212"/>
        <v>4</v>
      </c>
      <c r="O501" s="85">
        <f t="shared" si="232"/>
        <v>2</v>
      </c>
      <c r="P501" s="87">
        <f t="shared" si="233"/>
        <v>1</v>
      </c>
      <c r="Q501" s="85">
        <f t="shared" si="234"/>
        <v>0</v>
      </c>
      <c r="R501" s="87">
        <f t="shared" si="235"/>
        <v>0</v>
      </c>
      <c r="S501" s="85">
        <f t="shared" si="236"/>
        <v>30</v>
      </c>
      <c r="T501" s="87">
        <v>120</v>
      </c>
      <c r="U501" s="82"/>
      <c r="V501" s="108">
        <f t="shared" si="237"/>
        <v>46315</v>
      </c>
      <c r="W501" s="109">
        <f t="shared" si="213"/>
        <v>0</v>
      </c>
      <c r="X501" s="95">
        <f t="shared" si="214"/>
        <v>2</v>
      </c>
      <c r="Y501" s="110">
        <f t="shared" si="215"/>
        <v>120</v>
      </c>
      <c r="Z501" s="111">
        <f t="shared" si="238"/>
        <v>1383.58</v>
      </c>
      <c r="AA501" s="112">
        <f t="shared" si="239"/>
        <v>50</v>
      </c>
      <c r="AB501" s="112">
        <f t="shared" si="216"/>
        <v>1333.58</v>
      </c>
      <c r="AC501" s="111">
        <f t="shared" si="251"/>
        <v>158.99</v>
      </c>
      <c r="AD501" s="113">
        <f t="shared" si="254"/>
        <v>1174.5899999999999</v>
      </c>
      <c r="AE501" s="114">
        <f t="shared" si="240"/>
        <v>75142.100000000079</v>
      </c>
      <c r="AF501" s="86">
        <f t="shared" si="252"/>
        <v>46315</v>
      </c>
      <c r="AG501" s="86">
        <f t="shared" si="217"/>
        <v>45950</v>
      </c>
      <c r="AH501" s="211">
        <f t="shared" si="218"/>
        <v>365</v>
      </c>
      <c r="AI501" s="213">
        <f t="shared" si="219"/>
        <v>30</v>
      </c>
      <c r="AJ501" s="218">
        <f t="shared" si="253"/>
        <v>3626</v>
      </c>
      <c r="AK501" s="103">
        <f t="shared" si="241"/>
        <v>518</v>
      </c>
      <c r="AL501" s="82">
        <f t="shared" si="242"/>
        <v>518</v>
      </c>
      <c r="AM501" s="105">
        <f t="shared" si="243"/>
        <v>0</v>
      </c>
      <c r="AN501" s="87">
        <f t="shared" si="244"/>
        <v>119</v>
      </c>
      <c r="AO501" s="240">
        <f t="shared" si="245"/>
        <v>5</v>
      </c>
      <c r="AP501" s="87">
        <f t="shared" si="246"/>
        <v>9</v>
      </c>
      <c r="AQ501" s="85">
        <f t="shared" si="247"/>
        <v>340</v>
      </c>
      <c r="AR501" s="232">
        <f t="shared" si="220"/>
        <v>2</v>
      </c>
      <c r="AS501" s="112">
        <f t="shared" si="221"/>
        <v>1.2987508614490599</v>
      </c>
      <c r="AT501" s="125">
        <f t="shared" si="222"/>
        <v>1855.1297846077757</v>
      </c>
      <c r="AU501" s="256">
        <f t="shared" si="223"/>
        <v>1159.9525696208648</v>
      </c>
      <c r="AV501" s="109">
        <f t="shared" si="224"/>
        <v>70102.960592387666</v>
      </c>
      <c r="AW501" s="199">
        <f t="shared" si="248"/>
        <v>1.6743206016554293</v>
      </c>
      <c r="AX501" s="95">
        <f t="shared" si="225"/>
        <v>2517.922489160359</v>
      </c>
      <c r="AY501" s="194">
        <f t="shared" si="249"/>
        <v>46315</v>
      </c>
      <c r="BA501" s="194">
        <f t="shared" si="250"/>
        <v>46315</v>
      </c>
      <c r="BL501" s="151"/>
      <c r="BM501" s="151"/>
      <c r="BN501" s="151"/>
      <c r="BO501" s="151"/>
      <c r="BP501" s="151"/>
      <c r="BQ501" s="151"/>
      <c r="BR501" s="151"/>
      <c r="BS501" s="96"/>
    </row>
    <row r="502" spans="1:71" hidden="1" x14ac:dyDescent="0.3">
      <c r="A502" s="21">
        <v>121</v>
      </c>
      <c r="B502" s="86">
        <f t="shared" si="206"/>
        <v>45981</v>
      </c>
      <c r="C502" s="82">
        <f t="shared" si="207"/>
        <v>365</v>
      </c>
      <c r="D502" s="82">
        <f t="shared" si="209"/>
        <v>31</v>
      </c>
      <c r="E502" s="85">
        <f t="shared" si="208"/>
        <v>3657</v>
      </c>
      <c r="F502" s="103">
        <f t="shared" si="226"/>
        <v>522.42857142857144</v>
      </c>
      <c r="G502" s="82">
        <f t="shared" si="227"/>
        <v>522</v>
      </c>
      <c r="H502" s="85">
        <f t="shared" si="228"/>
        <v>3</v>
      </c>
      <c r="I502" s="87">
        <f t="shared" si="229"/>
        <v>120</v>
      </c>
      <c r="J502" s="104">
        <f t="shared" si="230"/>
        <v>0</v>
      </c>
      <c r="K502" s="87">
        <f t="shared" si="210"/>
        <v>10</v>
      </c>
      <c r="L502" s="85">
        <f t="shared" si="211"/>
        <v>5</v>
      </c>
      <c r="M502" s="82">
        <f t="shared" si="231"/>
        <v>4.4285714285714288</v>
      </c>
      <c r="N502" s="82">
        <f t="shared" si="212"/>
        <v>4</v>
      </c>
      <c r="O502" s="85">
        <f t="shared" si="232"/>
        <v>3</v>
      </c>
      <c r="P502" s="87">
        <f t="shared" si="233"/>
        <v>1</v>
      </c>
      <c r="Q502" s="85">
        <f t="shared" si="234"/>
        <v>0</v>
      </c>
      <c r="R502" s="87">
        <f t="shared" si="235"/>
        <v>0</v>
      </c>
      <c r="S502" s="85">
        <f t="shared" si="236"/>
        <v>31</v>
      </c>
      <c r="T502" s="87">
        <v>121</v>
      </c>
      <c r="U502" s="82">
        <f>T502</f>
        <v>121</v>
      </c>
      <c r="V502" s="108">
        <f t="shared" si="237"/>
        <v>46346</v>
      </c>
      <c r="W502" s="109">
        <f t="shared" si="213"/>
        <v>600</v>
      </c>
      <c r="X502" s="95">
        <f t="shared" si="214"/>
        <v>2</v>
      </c>
      <c r="Y502" s="110">
        <f t="shared" si="215"/>
        <v>121</v>
      </c>
      <c r="Z502" s="111">
        <f t="shared" si="238"/>
        <v>1383.58</v>
      </c>
      <c r="AA502" s="112">
        <f t="shared" si="239"/>
        <v>50</v>
      </c>
      <c r="AB502" s="112">
        <f t="shared" si="216"/>
        <v>1333.58</v>
      </c>
      <c r="AC502" s="111">
        <f t="shared" si="251"/>
        <v>156.55000000000001</v>
      </c>
      <c r="AD502" s="113">
        <f t="shared" si="254"/>
        <v>1177.03</v>
      </c>
      <c r="AE502" s="114">
        <f t="shared" si="240"/>
        <v>73965.07000000008</v>
      </c>
      <c r="AF502" s="86">
        <f t="shared" si="252"/>
        <v>46346</v>
      </c>
      <c r="AG502" s="86">
        <f t="shared" si="217"/>
        <v>45981</v>
      </c>
      <c r="AH502" s="211">
        <f t="shared" si="218"/>
        <v>365</v>
      </c>
      <c r="AI502" s="213">
        <f t="shared" si="219"/>
        <v>31</v>
      </c>
      <c r="AJ502" s="218">
        <f t="shared" si="253"/>
        <v>3657</v>
      </c>
      <c r="AK502" s="103">
        <f t="shared" si="241"/>
        <v>522.42857142857144</v>
      </c>
      <c r="AL502" s="82">
        <f t="shared" si="242"/>
        <v>522</v>
      </c>
      <c r="AM502" s="105">
        <f t="shared" si="243"/>
        <v>3</v>
      </c>
      <c r="AN502" s="87">
        <f t="shared" si="244"/>
        <v>120</v>
      </c>
      <c r="AO502" s="240">
        <f t="shared" si="245"/>
        <v>5</v>
      </c>
      <c r="AP502" s="87">
        <f t="shared" si="246"/>
        <v>10</v>
      </c>
      <c r="AQ502" s="85">
        <f t="shared" si="247"/>
        <v>5</v>
      </c>
      <c r="AR502" s="232">
        <f t="shared" si="220"/>
        <v>602</v>
      </c>
      <c r="AS502" s="112">
        <f t="shared" si="221"/>
        <v>389.52004316443913</v>
      </c>
      <c r="AT502" s="125">
        <f t="shared" si="222"/>
        <v>1853.8310337463267</v>
      </c>
      <c r="AU502" s="256">
        <f t="shared" si="223"/>
        <v>1659.7247786219559</v>
      </c>
      <c r="AV502" s="109">
        <f t="shared" si="224"/>
        <v>68943.008022766808</v>
      </c>
      <c r="AW502" s="199">
        <f t="shared" si="248"/>
        <v>503.20526835001232</v>
      </c>
      <c r="AX502" s="95">
        <f t="shared" si="225"/>
        <v>2516.2481685587036</v>
      </c>
      <c r="AY502" s="194">
        <f t="shared" si="249"/>
        <v>46346</v>
      </c>
      <c r="BA502" s="194">
        <f t="shared" si="250"/>
        <v>46346</v>
      </c>
      <c r="BL502" s="151"/>
      <c r="BM502" s="151"/>
      <c r="BN502" s="151"/>
      <c r="BO502" s="151"/>
      <c r="BP502" s="151"/>
      <c r="BQ502" s="151"/>
      <c r="BR502" s="151"/>
      <c r="BS502" s="96"/>
    </row>
    <row r="503" spans="1:71" hidden="1" x14ac:dyDescent="0.3">
      <c r="A503" s="21">
        <v>122</v>
      </c>
      <c r="B503" s="86">
        <f t="shared" si="206"/>
        <v>46011</v>
      </c>
      <c r="C503" s="82">
        <f t="shared" si="207"/>
        <v>365</v>
      </c>
      <c r="D503" s="82">
        <f t="shared" si="209"/>
        <v>30</v>
      </c>
      <c r="E503" s="85">
        <f t="shared" si="208"/>
        <v>3687</v>
      </c>
      <c r="F503" s="103">
        <f t="shared" si="226"/>
        <v>526.71428571428567</v>
      </c>
      <c r="G503" s="82">
        <f t="shared" si="227"/>
        <v>526</v>
      </c>
      <c r="H503" s="85">
        <f t="shared" si="228"/>
        <v>5</v>
      </c>
      <c r="I503" s="87">
        <f t="shared" si="229"/>
        <v>121</v>
      </c>
      <c r="J503" s="104">
        <f t="shared" si="230"/>
        <v>0</v>
      </c>
      <c r="K503" s="87">
        <f t="shared" si="210"/>
        <v>10</v>
      </c>
      <c r="L503" s="85">
        <f t="shared" si="211"/>
        <v>35</v>
      </c>
      <c r="M503" s="82">
        <f t="shared" si="231"/>
        <v>4.2857142857142856</v>
      </c>
      <c r="N503" s="82">
        <f t="shared" si="212"/>
        <v>4</v>
      </c>
      <c r="O503" s="85">
        <f t="shared" si="232"/>
        <v>2</v>
      </c>
      <c r="P503" s="87">
        <f t="shared" si="233"/>
        <v>1</v>
      </c>
      <c r="Q503" s="85">
        <f t="shared" si="234"/>
        <v>0</v>
      </c>
      <c r="R503" s="87">
        <f t="shared" si="235"/>
        <v>0</v>
      </c>
      <c r="S503" s="85">
        <f t="shared" si="236"/>
        <v>30</v>
      </c>
      <c r="T503" s="87">
        <v>122</v>
      </c>
      <c r="U503" s="82"/>
      <c r="V503" s="108">
        <f t="shared" si="237"/>
        <v>46376</v>
      </c>
      <c r="W503" s="109">
        <f t="shared" si="213"/>
        <v>0</v>
      </c>
      <c r="X503" s="95">
        <f t="shared" si="214"/>
        <v>2</v>
      </c>
      <c r="Y503" s="110">
        <f t="shared" si="215"/>
        <v>122</v>
      </c>
      <c r="Z503" s="111">
        <f t="shared" si="238"/>
        <v>1383.58</v>
      </c>
      <c r="AA503" s="112">
        <f t="shared" si="239"/>
        <v>50</v>
      </c>
      <c r="AB503" s="112">
        <f t="shared" si="216"/>
        <v>1333.58</v>
      </c>
      <c r="AC503" s="111">
        <f t="shared" si="251"/>
        <v>154.09</v>
      </c>
      <c r="AD503" s="113">
        <f t="shared" si="254"/>
        <v>1179.49</v>
      </c>
      <c r="AE503" s="114">
        <f t="shared" si="240"/>
        <v>72785.580000000075</v>
      </c>
      <c r="AF503" s="86">
        <f t="shared" si="252"/>
        <v>46376</v>
      </c>
      <c r="AG503" s="86">
        <f t="shared" si="217"/>
        <v>46011</v>
      </c>
      <c r="AH503" s="211">
        <f t="shared" si="218"/>
        <v>365</v>
      </c>
      <c r="AI503" s="213">
        <f t="shared" si="219"/>
        <v>30</v>
      </c>
      <c r="AJ503" s="218">
        <f t="shared" si="253"/>
        <v>3687</v>
      </c>
      <c r="AK503" s="103">
        <f t="shared" si="241"/>
        <v>526.71428571428567</v>
      </c>
      <c r="AL503" s="82">
        <f t="shared" si="242"/>
        <v>526</v>
      </c>
      <c r="AM503" s="105">
        <f t="shared" si="243"/>
        <v>5</v>
      </c>
      <c r="AN503" s="87">
        <f t="shared" si="244"/>
        <v>121</v>
      </c>
      <c r="AO503" s="240">
        <f t="shared" si="245"/>
        <v>5</v>
      </c>
      <c r="AP503" s="87">
        <f t="shared" si="246"/>
        <v>10</v>
      </c>
      <c r="AQ503" s="85">
        <f t="shared" si="247"/>
        <v>35</v>
      </c>
      <c r="AR503" s="232">
        <f t="shared" si="220"/>
        <v>2</v>
      </c>
      <c r="AS503" s="112">
        <f t="shared" si="221"/>
        <v>1.2894389343607435</v>
      </c>
      <c r="AT503" s="125">
        <f t="shared" si="222"/>
        <v>1464.3109905818876</v>
      </c>
      <c r="AU503" s="256">
        <f t="shared" si="223"/>
        <v>1156.4893694133068</v>
      </c>
      <c r="AV503" s="109">
        <f t="shared" si="224"/>
        <v>67283.283244144855</v>
      </c>
      <c r="AW503" s="199">
        <f t="shared" si="248"/>
        <v>1.6693216839349685</v>
      </c>
      <c r="AX503" s="95">
        <f t="shared" si="225"/>
        <v>2013.0429002086912</v>
      </c>
      <c r="AY503" s="194">
        <f t="shared" si="249"/>
        <v>46376</v>
      </c>
      <c r="BA503" s="194">
        <f t="shared" si="250"/>
        <v>46376</v>
      </c>
      <c r="BL503" s="151"/>
      <c r="BM503" s="151"/>
      <c r="BN503" s="151"/>
      <c r="BO503" s="151"/>
      <c r="BP503" s="151"/>
      <c r="BQ503" s="151"/>
      <c r="BR503" s="151"/>
      <c r="BS503" s="96"/>
    </row>
    <row r="504" spans="1:71" hidden="1" x14ac:dyDescent="0.3">
      <c r="A504" s="21">
        <v>123</v>
      </c>
      <c r="B504" s="86">
        <f t="shared" si="206"/>
        <v>46042</v>
      </c>
      <c r="C504" s="82">
        <f t="shared" si="207"/>
        <v>365</v>
      </c>
      <c r="D504" s="82">
        <f t="shared" si="209"/>
        <v>31</v>
      </c>
      <c r="E504" s="85">
        <f t="shared" si="208"/>
        <v>3718</v>
      </c>
      <c r="F504" s="103">
        <f t="shared" si="226"/>
        <v>531.14285714285711</v>
      </c>
      <c r="G504" s="82">
        <f t="shared" si="227"/>
        <v>531</v>
      </c>
      <c r="H504" s="85">
        <f t="shared" si="228"/>
        <v>1</v>
      </c>
      <c r="I504" s="87">
        <f t="shared" si="229"/>
        <v>122</v>
      </c>
      <c r="J504" s="104">
        <f t="shared" si="230"/>
        <v>0</v>
      </c>
      <c r="K504" s="87">
        <f t="shared" si="210"/>
        <v>10</v>
      </c>
      <c r="L504" s="85">
        <f t="shared" si="211"/>
        <v>66</v>
      </c>
      <c r="M504" s="82">
        <f t="shared" si="231"/>
        <v>4.4285714285714288</v>
      </c>
      <c r="N504" s="82">
        <f t="shared" si="212"/>
        <v>4</v>
      </c>
      <c r="O504" s="85">
        <f t="shared" si="232"/>
        <v>3</v>
      </c>
      <c r="P504" s="87">
        <f t="shared" si="233"/>
        <v>1</v>
      </c>
      <c r="Q504" s="85">
        <f t="shared" si="234"/>
        <v>0</v>
      </c>
      <c r="R504" s="87">
        <f t="shared" si="235"/>
        <v>0</v>
      </c>
      <c r="S504" s="85">
        <f t="shared" si="236"/>
        <v>31</v>
      </c>
      <c r="T504" s="87">
        <v>123</v>
      </c>
      <c r="U504" s="82"/>
      <c r="V504" s="108">
        <f t="shared" si="237"/>
        <v>46407</v>
      </c>
      <c r="W504" s="109">
        <f t="shared" si="213"/>
        <v>0</v>
      </c>
      <c r="X504" s="95">
        <f t="shared" si="214"/>
        <v>2</v>
      </c>
      <c r="Y504" s="110">
        <f t="shared" si="215"/>
        <v>123</v>
      </c>
      <c r="Z504" s="111">
        <f t="shared" si="238"/>
        <v>1383.58</v>
      </c>
      <c r="AA504" s="112">
        <f t="shared" si="239"/>
        <v>50</v>
      </c>
      <c r="AB504" s="112">
        <f t="shared" si="216"/>
        <v>1333.58</v>
      </c>
      <c r="AC504" s="111">
        <f t="shared" si="251"/>
        <v>151.63999999999999</v>
      </c>
      <c r="AD504" s="113">
        <f t="shared" si="254"/>
        <v>1181.94</v>
      </c>
      <c r="AE504" s="114">
        <f t="shared" si="240"/>
        <v>71603.640000000072</v>
      </c>
      <c r="AF504" s="86">
        <f t="shared" si="252"/>
        <v>46407</v>
      </c>
      <c r="AG504" s="86">
        <f t="shared" si="217"/>
        <v>46042</v>
      </c>
      <c r="AH504" s="211">
        <f t="shared" si="218"/>
        <v>365</v>
      </c>
      <c r="AI504" s="213">
        <f t="shared" si="219"/>
        <v>31</v>
      </c>
      <c r="AJ504" s="218">
        <f t="shared" si="253"/>
        <v>3718</v>
      </c>
      <c r="AK504" s="103">
        <f t="shared" si="241"/>
        <v>531.14285714285711</v>
      </c>
      <c r="AL504" s="82">
        <f t="shared" si="242"/>
        <v>531</v>
      </c>
      <c r="AM504" s="105">
        <f t="shared" si="243"/>
        <v>1</v>
      </c>
      <c r="AN504" s="87">
        <f t="shared" si="244"/>
        <v>122</v>
      </c>
      <c r="AO504" s="240">
        <f t="shared" si="245"/>
        <v>5</v>
      </c>
      <c r="AP504" s="87">
        <f t="shared" si="246"/>
        <v>10</v>
      </c>
      <c r="AQ504" s="85">
        <f t="shared" si="247"/>
        <v>66</v>
      </c>
      <c r="AR504" s="232">
        <f t="shared" si="220"/>
        <v>2</v>
      </c>
      <c r="AS504" s="112">
        <f t="shared" si="221"/>
        <v>1.2848080379468008</v>
      </c>
      <c r="AT504" s="125">
        <f t="shared" si="222"/>
        <v>1463.0215516475268</v>
      </c>
      <c r="AU504" s="256">
        <f t="shared" si="223"/>
        <v>1154.7333469148175</v>
      </c>
      <c r="AV504" s="109">
        <f t="shared" si="224"/>
        <v>66126.793874731549</v>
      </c>
      <c r="AW504" s="199">
        <f t="shared" si="248"/>
        <v>1.6667869728414348</v>
      </c>
      <c r="AX504" s="95">
        <f t="shared" si="225"/>
        <v>2011.3735785247563</v>
      </c>
      <c r="AY504" s="194">
        <f t="shared" si="249"/>
        <v>46407</v>
      </c>
      <c r="BA504" s="194">
        <f t="shared" si="250"/>
        <v>46407</v>
      </c>
      <c r="BL504" s="151"/>
      <c r="BM504" s="151"/>
      <c r="BN504" s="151"/>
      <c r="BO504" s="151"/>
      <c r="BP504" s="151"/>
      <c r="BQ504" s="151"/>
      <c r="BR504" s="151"/>
      <c r="BS504" s="96"/>
    </row>
    <row r="505" spans="1:71" hidden="1" x14ac:dyDescent="0.3">
      <c r="A505" s="21">
        <v>124</v>
      </c>
      <c r="B505" s="86">
        <f t="shared" si="206"/>
        <v>46073</v>
      </c>
      <c r="C505" s="82">
        <f t="shared" si="207"/>
        <v>365</v>
      </c>
      <c r="D505" s="82">
        <f t="shared" si="209"/>
        <v>31</v>
      </c>
      <c r="E505" s="85">
        <f t="shared" si="208"/>
        <v>3749</v>
      </c>
      <c r="F505" s="103">
        <f t="shared" si="226"/>
        <v>535.57142857142856</v>
      </c>
      <c r="G505" s="82">
        <f t="shared" si="227"/>
        <v>535</v>
      </c>
      <c r="H505" s="85">
        <f t="shared" si="228"/>
        <v>4</v>
      </c>
      <c r="I505" s="87">
        <f t="shared" si="229"/>
        <v>123</v>
      </c>
      <c r="J505" s="104">
        <f t="shared" si="230"/>
        <v>0</v>
      </c>
      <c r="K505" s="87">
        <f t="shared" si="210"/>
        <v>10</v>
      </c>
      <c r="L505" s="85">
        <f t="shared" si="211"/>
        <v>97</v>
      </c>
      <c r="M505" s="82">
        <f t="shared" si="231"/>
        <v>4.4285714285714288</v>
      </c>
      <c r="N505" s="82">
        <f t="shared" si="212"/>
        <v>4</v>
      </c>
      <c r="O505" s="85">
        <f t="shared" si="232"/>
        <v>3</v>
      </c>
      <c r="P505" s="87">
        <f t="shared" si="233"/>
        <v>1</v>
      </c>
      <c r="Q505" s="85">
        <f t="shared" si="234"/>
        <v>0</v>
      </c>
      <c r="R505" s="87">
        <f t="shared" si="235"/>
        <v>0</v>
      </c>
      <c r="S505" s="85">
        <f t="shared" si="236"/>
        <v>31</v>
      </c>
      <c r="T505" s="87">
        <v>124</v>
      </c>
      <c r="U505" s="82"/>
      <c r="V505" s="108">
        <f t="shared" si="237"/>
        <v>46438</v>
      </c>
      <c r="W505" s="109">
        <f t="shared" si="213"/>
        <v>0</v>
      </c>
      <c r="X505" s="95">
        <f t="shared" si="214"/>
        <v>2</v>
      </c>
      <c r="Y505" s="110">
        <f t="shared" si="215"/>
        <v>124</v>
      </c>
      <c r="Z505" s="111">
        <f t="shared" si="238"/>
        <v>1383.58</v>
      </c>
      <c r="AA505" s="112">
        <f t="shared" si="239"/>
        <v>50</v>
      </c>
      <c r="AB505" s="112">
        <f t="shared" si="216"/>
        <v>1333.58</v>
      </c>
      <c r="AC505" s="111">
        <f t="shared" si="251"/>
        <v>149.16999999999999</v>
      </c>
      <c r="AD505" s="113">
        <f t="shared" si="254"/>
        <v>1184.4099999999999</v>
      </c>
      <c r="AE505" s="114">
        <f t="shared" si="240"/>
        <v>70419.230000000069</v>
      </c>
      <c r="AF505" s="86">
        <f t="shared" si="252"/>
        <v>46438</v>
      </c>
      <c r="AG505" s="86">
        <f t="shared" si="217"/>
        <v>46073</v>
      </c>
      <c r="AH505" s="211">
        <f t="shared" si="218"/>
        <v>365</v>
      </c>
      <c r="AI505" s="213">
        <f t="shared" si="219"/>
        <v>31</v>
      </c>
      <c r="AJ505" s="218">
        <f t="shared" si="253"/>
        <v>3749</v>
      </c>
      <c r="AK505" s="103">
        <f t="shared" si="241"/>
        <v>535.57142857142856</v>
      </c>
      <c r="AL505" s="82">
        <f t="shared" si="242"/>
        <v>535</v>
      </c>
      <c r="AM505" s="105">
        <f t="shared" si="243"/>
        <v>4</v>
      </c>
      <c r="AN505" s="87">
        <f t="shared" si="244"/>
        <v>123</v>
      </c>
      <c r="AO505" s="240">
        <f t="shared" si="245"/>
        <v>5</v>
      </c>
      <c r="AP505" s="87">
        <f t="shared" si="246"/>
        <v>10</v>
      </c>
      <c r="AQ505" s="85">
        <f t="shared" si="247"/>
        <v>97</v>
      </c>
      <c r="AR505" s="232">
        <f t="shared" si="220"/>
        <v>2</v>
      </c>
      <c r="AS505" s="112">
        <f t="shared" si="221"/>
        <v>1.2801937729537227</v>
      </c>
      <c r="AT505" s="125">
        <f t="shared" si="222"/>
        <v>1461.7367436095801</v>
      </c>
      <c r="AU505" s="256">
        <f t="shared" si="223"/>
        <v>1152.9799907746169</v>
      </c>
      <c r="AV505" s="109">
        <f t="shared" si="224"/>
        <v>64972.060527816735</v>
      </c>
      <c r="AW505" s="199">
        <f t="shared" si="248"/>
        <v>1.6642561104730393</v>
      </c>
      <c r="AX505" s="95">
        <f t="shared" si="225"/>
        <v>2009.7067915519149</v>
      </c>
      <c r="AY505" s="194">
        <f t="shared" si="249"/>
        <v>46438</v>
      </c>
      <c r="BA505" s="194">
        <f t="shared" si="250"/>
        <v>46438</v>
      </c>
      <c r="BL505" s="151"/>
      <c r="BM505" s="151"/>
      <c r="BN505" s="151"/>
      <c r="BO505" s="151"/>
      <c r="BP505" s="151"/>
      <c r="BQ505" s="151"/>
      <c r="BR505" s="151"/>
      <c r="BS505" s="96"/>
    </row>
    <row r="506" spans="1:71" hidden="1" x14ac:dyDescent="0.3">
      <c r="A506" s="21">
        <v>125</v>
      </c>
      <c r="B506" s="86">
        <f t="shared" si="206"/>
        <v>46101</v>
      </c>
      <c r="C506" s="82">
        <f t="shared" si="207"/>
        <v>365</v>
      </c>
      <c r="D506" s="82">
        <f t="shared" si="209"/>
        <v>28</v>
      </c>
      <c r="E506" s="85">
        <f t="shared" si="208"/>
        <v>3777</v>
      </c>
      <c r="F506" s="103">
        <f t="shared" si="226"/>
        <v>539.57142857142856</v>
      </c>
      <c r="G506" s="82">
        <f t="shared" si="227"/>
        <v>539</v>
      </c>
      <c r="H506" s="85">
        <f t="shared" si="228"/>
        <v>4</v>
      </c>
      <c r="I506" s="87">
        <f t="shared" si="229"/>
        <v>124</v>
      </c>
      <c r="J506" s="104">
        <f t="shared" si="230"/>
        <v>0</v>
      </c>
      <c r="K506" s="87">
        <f t="shared" si="210"/>
        <v>10</v>
      </c>
      <c r="L506" s="85">
        <f t="shared" si="211"/>
        <v>125</v>
      </c>
      <c r="M506" s="82">
        <f t="shared" si="231"/>
        <v>4</v>
      </c>
      <c r="N506" s="82">
        <f t="shared" si="212"/>
        <v>4</v>
      </c>
      <c r="O506" s="85">
        <f t="shared" si="232"/>
        <v>0</v>
      </c>
      <c r="P506" s="87">
        <f t="shared" si="233"/>
        <v>1</v>
      </c>
      <c r="Q506" s="85">
        <f t="shared" si="234"/>
        <v>0</v>
      </c>
      <c r="R506" s="87">
        <f t="shared" si="235"/>
        <v>0</v>
      </c>
      <c r="S506" s="85">
        <f t="shared" si="236"/>
        <v>28</v>
      </c>
      <c r="T506" s="87">
        <v>125</v>
      </c>
      <c r="U506" s="82"/>
      <c r="V506" s="108">
        <f t="shared" si="237"/>
        <v>46466</v>
      </c>
      <c r="W506" s="109">
        <f t="shared" si="213"/>
        <v>0</v>
      </c>
      <c r="X506" s="95">
        <f t="shared" si="214"/>
        <v>2</v>
      </c>
      <c r="Y506" s="110">
        <f t="shared" si="215"/>
        <v>125</v>
      </c>
      <c r="Z506" s="111">
        <f t="shared" si="238"/>
        <v>1383.58</v>
      </c>
      <c r="AA506" s="112">
        <f t="shared" si="239"/>
        <v>50</v>
      </c>
      <c r="AB506" s="112">
        <f t="shared" si="216"/>
        <v>1333.58</v>
      </c>
      <c r="AC506" s="111">
        <f t="shared" si="251"/>
        <v>146.71</v>
      </c>
      <c r="AD506" s="113">
        <f t="shared" si="254"/>
        <v>1186.8699999999999</v>
      </c>
      <c r="AE506" s="114">
        <f t="shared" si="240"/>
        <v>69232.360000000073</v>
      </c>
      <c r="AF506" s="86">
        <f t="shared" si="252"/>
        <v>46466</v>
      </c>
      <c r="AG506" s="86">
        <f t="shared" si="217"/>
        <v>46101</v>
      </c>
      <c r="AH506" s="211">
        <f t="shared" si="218"/>
        <v>365</v>
      </c>
      <c r="AI506" s="213">
        <f t="shared" si="219"/>
        <v>28</v>
      </c>
      <c r="AJ506" s="218">
        <f t="shared" si="253"/>
        <v>3777</v>
      </c>
      <c r="AK506" s="103">
        <f t="shared" si="241"/>
        <v>539.57142857142856</v>
      </c>
      <c r="AL506" s="82">
        <f t="shared" si="242"/>
        <v>539</v>
      </c>
      <c r="AM506" s="105">
        <f t="shared" si="243"/>
        <v>4</v>
      </c>
      <c r="AN506" s="87">
        <f t="shared" si="244"/>
        <v>124</v>
      </c>
      <c r="AO506" s="240">
        <f t="shared" si="245"/>
        <v>5</v>
      </c>
      <c r="AP506" s="87">
        <f t="shared" si="246"/>
        <v>10</v>
      </c>
      <c r="AQ506" s="85">
        <f t="shared" si="247"/>
        <v>126</v>
      </c>
      <c r="AR506" s="232">
        <f t="shared" si="220"/>
        <v>2</v>
      </c>
      <c r="AS506" s="112">
        <f t="shared" si="221"/>
        <v>1.2755960796513546</v>
      </c>
      <c r="AT506" s="125">
        <f t="shared" si="222"/>
        <v>1460.4565498366264</v>
      </c>
      <c r="AU506" s="256">
        <f t="shared" si="223"/>
        <v>1151.3986026849698</v>
      </c>
      <c r="AV506" s="109">
        <f t="shared" si="224"/>
        <v>63819.080537042115</v>
      </c>
      <c r="AW506" s="199">
        <f t="shared" si="248"/>
        <v>1.6619734734695504</v>
      </c>
      <c r="AX506" s="95">
        <f t="shared" si="225"/>
        <v>2008.0425354414419</v>
      </c>
      <c r="AY506" s="194">
        <f t="shared" si="249"/>
        <v>46466</v>
      </c>
      <c r="BA506" s="194">
        <f t="shared" si="250"/>
        <v>46466</v>
      </c>
      <c r="BL506" s="151"/>
      <c r="BM506" s="151"/>
      <c r="BN506" s="151"/>
      <c r="BO506" s="151"/>
      <c r="BP506" s="151"/>
      <c r="BQ506" s="151"/>
      <c r="BR506" s="151"/>
      <c r="BS506" s="96"/>
    </row>
    <row r="507" spans="1:71" hidden="1" x14ac:dyDescent="0.3">
      <c r="A507" s="21">
        <v>126</v>
      </c>
      <c r="B507" s="86">
        <f t="shared" si="206"/>
        <v>46132</v>
      </c>
      <c r="C507" s="82">
        <f t="shared" si="207"/>
        <v>365</v>
      </c>
      <c r="D507" s="82">
        <f t="shared" si="209"/>
        <v>31</v>
      </c>
      <c r="E507" s="85">
        <f t="shared" si="208"/>
        <v>3808</v>
      </c>
      <c r="F507" s="103">
        <f t="shared" si="226"/>
        <v>544</v>
      </c>
      <c r="G507" s="82">
        <f t="shared" si="227"/>
        <v>544</v>
      </c>
      <c r="H507" s="85">
        <f t="shared" si="228"/>
        <v>0</v>
      </c>
      <c r="I507" s="87">
        <f t="shared" si="229"/>
        <v>125</v>
      </c>
      <c r="J507" s="104">
        <f t="shared" si="230"/>
        <v>0</v>
      </c>
      <c r="K507" s="87">
        <f t="shared" si="210"/>
        <v>10</v>
      </c>
      <c r="L507" s="85">
        <f t="shared" si="211"/>
        <v>156</v>
      </c>
      <c r="M507" s="82">
        <f t="shared" si="231"/>
        <v>4.4285714285714288</v>
      </c>
      <c r="N507" s="82">
        <f t="shared" si="212"/>
        <v>4</v>
      </c>
      <c r="O507" s="85">
        <f t="shared" si="232"/>
        <v>3</v>
      </c>
      <c r="P507" s="87">
        <f t="shared" si="233"/>
        <v>1</v>
      </c>
      <c r="Q507" s="85">
        <f t="shared" si="234"/>
        <v>0</v>
      </c>
      <c r="R507" s="87">
        <f t="shared" si="235"/>
        <v>0</v>
      </c>
      <c r="S507" s="85">
        <f t="shared" si="236"/>
        <v>31</v>
      </c>
      <c r="T507" s="87">
        <v>126</v>
      </c>
      <c r="U507" s="82"/>
      <c r="V507" s="108">
        <f t="shared" si="237"/>
        <v>46497</v>
      </c>
      <c r="W507" s="109">
        <f t="shared" si="213"/>
        <v>0</v>
      </c>
      <c r="X507" s="95">
        <f t="shared" si="214"/>
        <v>2</v>
      </c>
      <c r="Y507" s="110">
        <f t="shared" si="215"/>
        <v>126</v>
      </c>
      <c r="Z507" s="111">
        <f t="shared" si="238"/>
        <v>1383.58</v>
      </c>
      <c r="AA507" s="112">
        <f t="shared" si="239"/>
        <v>50</v>
      </c>
      <c r="AB507" s="112">
        <f t="shared" si="216"/>
        <v>1333.58</v>
      </c>
      <c r="AC507" s="111">
        <f t="shared" si="251"/>
        <v>144.22999999999999</v>
      </c>
      <c r="AD507" s="113">
        <f t="shared" si="254"/>
        <v>1189.3499999999999</v>
      </c>
      <c r="AE507" s="114">
        <f t="shared" si="240"/>
        <v>68043.010000000068</v>
      </c>
      <c r="AF507" s="86">
        <f t="shared" si="252"/>
        <v>46497</v>
      </c>
      <c r="AG507" s="86">
        <f t="shared" si="217"/>
        <v>46132</v>
      </c>
      <c r="AH507" s="211">
        <f t="shared" si="218"/>
        <v>365</v>
      </c>
      <c r="AI507" s="213">
        <f t="shared" si="219"/>
        <v>31</v>
      </c>
      <c r="AJ507" s="218">
        <f t="shared" si="253"/>
        <v>3808</v>
      </c>
      <c r="AK507" s="103">
        <f t="shared" si="241"/>
        <v>544</v>
      </c>
      <c r="AL507" s="82">
        <f t="shared" si="242"/>
        <v>544</v>
      </c>
      <c r="AM507" s="105">
        <f t="shared" si="243"/>
        <v>0</v>
      </c>
      <c r="AN507" s="87">
        <f t="shared" si="244"/>
        <v>125</v>
      </c>
      <c r="AO507" s="240">
        <f t="shared" si="245"/>
        <v>5</v>
      </c>
      <c r="AP507" s="87">
        <f t="shared" si="246"/>
        <v>10</v>
      </c>
      <c r="AQ507" s="85">
        <f t="shared" si="247"/>
        <v>157</v>
      </c>
      <c r="AR507" s="232">
        <f t="shared" si="220"/>
        <v>2</v>
      </c>
      <c r="AS507" s="112">
        <f t="shared" si="221"/>
        <v>1.2710148985240566</v>
      </c>
      <c r="AT507" s="125">
        <f t="shared" si="222"/>
        <v>1459.180953756975</v>
      </c>
      <c r="AU507" s="256">
        <f t="shared" si="223"/>
        <v>1149.6503100464743</v>
      </c>
      <c r="AV507" s="109">
        <f t="shared" si="224"/>
        <v>62667.681934357148</v>
      </c>
      <c r="AW507" s="199">
        <f t="shared" si="248"/>
        <v>1.6594499199562267</v>
      </c>
      <c r="AX507" s="95">
        <f t="shared" si="225"/>
        <v>2006.3805619679724</v>
      </c>
      <c r="AY507" s="194">
        <f t="shared" si="249"/>
        <v>46497</v>
      </c>
      <c r="BA507" s="194">
        <f t="shared" si="250"/>
        <v>46497</v>
      </c>
      <c r="BL507" s="151"/>
      <c r="BM507" s="151"/>
      <c r="BN507" s="151"/>
      <c r="BO507" s="151"/>
      <c r="BP507" s="151"/>
      <c r="BQ507" s="151"/>
      <c r="BR507" s="151"/>
      <c r="BS507" s="96"/>
    </row>
    <row r="508" spans="1:71" hidden="1" x14ac:dyDescent="0.3">
      <c r="A508" s="21">
        <v>127</v>
      </c>
      <c r="B508" s="86">
        <f t="shared" si="206"/>
        <v>46162</v>
      </c>
      <c r="C508" s="82">
        <f t="shared" si="207"/>
        <v>365</v>
      </c>
      <c r="D508" s="82">
        <f t="shared" si="209"/>
        <v>30</v>
      </c>
      <c r="E508" s="85">
        <f t="shared" si="208"/>
        <v>3838</v>
      </c>
      <c r="F508" s="103">
        <f t="shared" si="226"/>
        <v>548.28571428571433</v>
      </c>
      <c r="G508" s="82">
        <f t="shared" si="227"/>
        <v>548</v>
      </c>
      <c r="H508" s="85">
        <f t="shared" si="228"/>
        <v>2</v>
      </c>
      <c r="I508" s="87">
        <f t="shared" si="229"/>
        <v>126</v>
      </c>
      <c r="J508" s="104">
        <f t="shared" si="230"/>
        <v>0</v>
      </c>
      <c r="K508" s="87">
        <f t="shared" si="210"/>
        <v>10</v>
      </c>
      <c r="L508" s="85">
        <f t="shared" si="211"/>
        <v>186</v>
      </c>
      <c r="M508" s="82">
        <f t="shared" si="231"/>
        <v>4.2857142857142856</v>
      </c>
      <c r="N508" s="82">
        <f t="shared" si="212"/>
        <v>4</v>
      </c>
      <c r="O508" s="85">
        <f t="shared" si="232"/>
        <v>2</v>
      </c>
      <c r="P508" s="87">
        <f t="shared" si="233"/>
        <v>1</v>
      </c>
      <c r="Q508" s="85">
        <f t="shared" si="234"/>
        <v>0</v>
      </c>
      <c r="R508" s="87">
        <f t="shared" si="235"/>
        <v>0</v>
      </c>
      <c r="S508" s="85">
        <f t="shared" si="236"/>
        <v>30</v>
      </c>
      <c r="T508" s="87">
        <v>127</v>
      </c>
      <c r="U508" s="82"/>
      <c r="V508" s="108">
        <f t="shared" si="237"/>
        <v>46527</v>
      </c>
      <c r="W508" s="109">
        <f t="shared" si="213"/>
        <v>0</v>
      </c>
      <c r="X508" s="95">
        <f t="shared" si="214"/>
        <v>2</v>
      </c>
      <c r="Y508" s="110">
        <f t="shared" si="215"/>
        <v>127</v>
      </c>
      <c r="Z508" s="111">
        <f t="shared" si="238"/>
        <v>1383.58</v>
      </c>
      <c r="AA508" s="112">
        <f t="shared" si="239"/>
        <v>50</v>
      </c>
      <c r="AB508" s="112">
        <f t="shared" si="216"/>
        <v>1333.58</v>
      </c>
      <c r="AC508" s="111">
        <f t="shared" si="251"/>
        <v>141.76</v>
      </c>
      <c r="AD508" s="113">
        <f t="shared" si="254"/>
        <v>1191.82</v>
      </c>
      <c r="AE508" s="114">
        <f t="shared" si="240"/>
        <v>66851.190000000061</v>
      </c>
      <c r="AF508" s="86">
        <f t="shared" si="252"/>
        <v>46527</v>
      </c>
      <c r="AG508" s="86">
        <f t="shared" si="217"/>
        <v>46162</v>
      </c>
      <c r="AH508" s="211">
        <f t="shared" si="218"/>
        <v>365</v>
      </c>
      <c r="AI508" s="213">
        <f t="shared" si="219"/>
        <v>30</v>
      </c>
      <c r="AJ508" s="218">
        <f t="shared" si="253"/>
        <v>3838</v>
      </c>
      <c r="AK508" s="103">
        <f t="shared" si="241"/>
        <v>548.28571428571433</v>
      </c>
      <c r="AL508" s="82">
        <f t="shared" si="242"/>
        <v>548</v>
      </c>
      <c r="AM508" s="105">
        <f t="shared" si="243"/>
        <v>2</v>
      </c>
      <c r="AN508" s="87">
        <f t="shared" si="244"/>
        <v>126</v>
      </c>
      <c r="AO508" s="240">
        <f t="shared" si="245"/>
        <v>5</v>
      </c>
      <c r="AP508" s="87">
        <f t="shared" si="246"/>
        <v>10</v>
      </c>
      <c r="AQ508" s="85">
        <f t="shared" si="247"/>
        <v>187</v>
      </c>
      <c r="AR508" s="232">
        <f t="shared" si="220"/>
        <v>2</v>
      </c>
      <c r="AS508" s="112">
        <f t="shared" si="221"/>
        <v>1.2664501702699333</v>
      </c>
      <c r="AT508" s="125">
        <f t="shared" si="222"/>
        <v>1457.9099388584509</v>
      </c>
      <c r="AU508" s="256">
        <f t="shared" si="223"/>
        <v>1147.9609415389591</v>
      </c>
      <c r="AV508" s="109">
        <f t="shared" si="224"/>
        <v>61518.031624310672</v>
      </c>
      <c r="AW508" s="199">
        <f t="shared" si="248"/>
        <v>1.6570114198226868</v>
      </c>
      <c r="AX508" s="95">
        <f t="shared" si="225"/>
        <v>2004.7211120480163</v>
      </c>
      <c r="AY508" s="194">
        <f t="shared" si="249"/>
        <v>46527</v>
      </c>
      <c r="BA508" s="194">
        <f t="shared" si="250"/>
        <v>46527</v>
      </c>
      <c r="BL508" s="151"/>
      <c r="BM508" s="151"/>
      <c r="BN508" s="151"/>
      <c r="BO508" s="151"/>
      <c r="BP508" s="151"/>
      <c r="BQ508" s="151"/>
      <c r="BR508" s="151"/>
      <c r="BS508" s="96"/>
    </row>
    <row r="509" spans="1:71" hidden="1" x14ac:dyDescent="0.3">
      <c r="A509" s="21">
        <v>128</v>
      </c>
      <c r="B509" s="86">
        <f t="shared" ref="B509:B572" si="255">IF(E139=0,0,EDATE(E139,-12))</f>
        <v>46193</v>
      </c>
      <c r="C509" s="82">
        <f t="shared" ref="C509:C572" si="256">IF(E139=0,0,E139-B509)</f>
        <v>365</v>
      </c>
      <c r="D509" s="82">
        <f t="shared" si="209"/>
        <v>31</v>
      </c>
      <c r="E509" s="85">
        <f t="shared" ref="E509:E572" si="257">IF(E139=0,0,E139-$E$10)</f>
        <v>3869</v>
      </c>
      <c r="F509" s="103">
        <f t="shared" si="226"/>
        <v>552.71428571428567</v>
      </c>
      <c r="G509" s="82">
        <f t="shared" si="227"/>
        <v>552</v>
      </c>
      <c r="H509" s="85">
        <f t="shared" si="228"/>
        <v>5</v>
      </c>
      <c r="I509" s="87">
        <f t="shared" si="229"/>
        <v>127</v>
      </c>
      <c r="J509" s="104">
        <f t="shared" si="230"/>
        <v>0</v>
      </c>
      <c r="K509" s="87">
        <f t="shared" si="210"/>
        <v>10</v>
      </c>
      <c r="L509" s="85">
        <f t="shared" si="211"/>
        <v>217</v>
      </c>
      <c r="M509" s="82">
        <f t="shared" si="231"/>
        <v>4.4285714285714288</v>
      </c>
      <c r="N509" s="82">
        <f t="shared" si="212"/>
        <v>4</v>
      </c>
      <c r="O509" s="85">
        <f t="shared" si="232"/>
        <v>3</v>
      </c>
      <c r="P509" s="87">
        <f t="shared" si="233"/>
        <v>1</v>
      </c>
      <c r="Q509" s="85">
        <f t="shared" si="234"/>
        <v>0</v>
      </c>
      <c r="R509" s="87">
        <f t="shared" si="235"/>
        <v>0</v>
      </c>
      <c r="S509" s="85">
        <f t="shared" si="236"/>
        <v>31</v>
      </c>
      <c r="T509" s="87">
        <v>128</v>
      </c>
      <c r="U509" s="82"/>
      <c r="V509" s="108">
        <f t="shared" si="237"/>
        <v>46558</v>
      </c>
      <c r="W509" s="109">
        <f t="shared" si="213"/>
        <v>0</v>
      </c>
      <c r="X509" s="95">
        <f t="shared" si="214"/>
        <v>2</v>
      </c>
      <c r="Y509" s="110">
        <f t="shared" si="215"/>
        <v>128</v>
      </c>
      <c r="Z509" s="111">
        <f t="shared" si="238"/>
        <v>1383.58</v>
      </c>
      <c r="AA509" s="112">
        <f t="shared" si="239"/>
        <v>50</v>
      </c>
      <c r="AB509" s="112">
        <f t="shared" si="216"/>
        <v>1333.58</v>
      </c>
      <c r="AC509" s="111">
        <f t="shared" si="251"/>
        <v>139.27000000000001</v>
      </c>
      <c r="AD509" s="113">
        <f t="shared" si="254"/>
        <v>1194.31</v>
      </c>
      <c r="AE509" s="114">
        <f t="shared" si="240"/>
        <v>65656.880000000063</v>
      </c>
      <c r="AF509" s="86">
        <f t="shared" si="252"/>
        <v>46558</v>
      </c>
      <c r="AG509" s="86">
        <f t="shared" si="217"/>
        <v>46193</v>
      </c>
      <c r="AH509" s="211">
        <f t="shared" si="218"/>
        <v>365</v>
      </c>
      <c r="AI509" s="213">
        <f t="shared" si="219"/>
        <v>31</v>
      </c>
      <c r="AJ509" s="218">
        <f t="shared" si="253"/>
        <v>3869</v>
      </c>
      <c r="AK509" s="103">
        <f t="shared" si="241"/>
        <v>552.71428571428567</v>
      </c>
      <c r="AL509" s="82">
        <f t="shared" si="242"/>
        <v>552</v>
      </c>
      <c r="AM509" s="105">
        <f t="shared" si="243"/>
        <v>5</v>
      </c>
      <c r="AN509" s="87">
        <f t="shared" si="244"/>
        <v>127</v>
      </c>
      <c r="AO509" s="240">
        <f t="shared" si="245"/>
        <v>5</v>
      </c>
      <c r="AP509" s="87">
        <f t="shared" si="246"/>
        <v>10</v>
      </c>
      <c r="AQ509" s="85">
        <f t="shared" si="247"/>
        <v>218</v>
      </c>
      <c r="AR509" s="232">
        <f t="shared" si="220"/>
        <v>2</v>
      </c>
      <c r="AS509" s="112">
        <f t="shared" si="221"/>
        <v>1.2619018358000675</v>
      </c>
      <c r="AT509" s="125">
        <f t="shared" si="222"/>
        <v>1456.6434886881809</v>
      </c>
      <c r="AU509" s="256">
        <f t="shared" si="223"/>
        <v>1146.2178686720188</v>
      </c>
      <c r="AV509" s="109">
        <f t="shared" si="224"/>
        <v>60370.070682771715</v>
      </c>
      <c r="AW509" s="199">
        <f t="shared" si="248"/>
        <v>1.6544954007304074</v>
      </c>
      <c r="AX509" s="95">
        <f t="shared" si="225"/>
        <v>2003.0641006281935</v>
      </c>
      <c r="AY509" s="194">
        <f t="shared" si="249"/>
        <v>46558</v>
      </c>
      <c r="BA509" s="194">
        <f t="shared" si="250"/>
        <v>46558</v>
      </c>
      <c r="BL509" s="151"/>
      <c r="BM509" s="151"/>
      <c r="BN509" s="151"/>
      <c r="BO509" s="151"/>
      <c r="BP509" s="151"/>
      <c r="BQ509" s="151"/>
      <c r="BR509" s="151"/>
      <c r="BS509" s="96"/>
    </row>
    <row r="510" spans="1:71" hidden="1" x14ac:dyDescent="0.3">
      <c r="A510" s="21">
        <v>129</v>
      </c>
      <c r="B510" s="86">
        <f t="shared" si="255"/>
        <v>46223</v>
      </c>
      <c r="C510" s="82">
        <f t="shared" si="256"/>
        <v>365</v>
      </c>
      <c r="D510" s="82">
        <f t="shared" ref="D510:D573" si="258">IF(E140=0,0,E140-E139)</f>
        <v>30</v>
      </c>
      <c r="E510" s="85">
        <f t="shared" si="257"/>
        <v>3899</v>
      </c>
      <c r="F510" s="103">
        <f t="shared" si="226"/>
        <v>557</v>
      </c>
      <c r="G510" s="82">
        <f t="shared" si="227"/>
        <v>557</v>
      </c>
      <c r="H510" s="85">
        <f t="shared" si="228"/>
        <v>0</v>
      </c>
      <c r="I510" s="87">
        <f t="shared" si="229"/>
        <v>128</v>
      </c>
      <c r="J510" s="104">
        <f t="shared" si="230"/>
        <v>0</v>
      </c>
      <c r="K510" s="87">
        <f t="shared" ref="K510:K573" si="259">IF(E140=0,0,DATEDIF($E$10,E140,"y"))</f>
        <v>10</v>
      </c>
      <c r="L510" s="85">
        <f t="shared" ref="L510:L573" si="260">IF(E140=0,0,DATEDIF($E$10,E140,"yd"))</f>
        <v>247</v>
      </c>
      <c r="M510" s="82">
        <f t="shared" si="231"/>
        <v>4.2857142857142856</v>
      </c>
      <c r="N510" s="82">
        <f t="shared" ref="N510:N573" si="261">INT(M510)</f>
        <v>4</v>
      </c>
      <c r="O510" s="85">
        <f t="shared" si="232"/>
        <v>2</v>
      </c>
      <c r="P510" s="87">
        <f t="shared" si="233"/>
        <v>1</v>
      </c>
      <c r="Q510" s="85">
        <f t="shared" si="234"/>
        <v>0</v>
      </c>
      <c r="R510" s="87">
        <f t="shared" si="235"/>
        <v>0</v>
      </c>
      <c r="S510" s="85">
        <f t="shared" si="236"/>
        <v>30</v>
      </c>
      <c r="T510" s="87">
        <v>129</v>
      </c>
      <c r="U510" s="82"/>
      <c r="V510" s="108">
        <f t="shared" si="237"/>
        <v>46588</v>
      </c>
      <c r="W510" s="109">
        <f t="shared" ref="W510:W573" si="262">IF(V510&gt;$E$374,0,IF($L$4="Mensuelle",$K$4/12,IF(AND(U510=T510,$L$4="Annuelle"),$K$4,0)))</f>
        <v>0</v>
      </c>
      <c r="X510" s="95">
        <f t="shared" ref="X510:X573" si="263">IF(V510&gt;$E$374,0,$M$4)</f>
        <v>2</v>
      </c>
      <c r="Y510" s="110">
        <f t="shared" ref="Y510:Y573" si="264">D140</f>
        <v>129</v>
      </c>
      <c r="Z510" s="111">
        <f t="shared" si="238"/>
        <v>1383.58</v>
      </c>
      <c r="AA510" s="112">
        <f t="shared" si="239"/>
        <v>50</v>
      </c>
      <c r="AB510" s="112">
        <f t="shared" ref="AB510:AB573" si="265">IF(Y510&gt;$D$4,0,IF(AND($B$4="Mensuelles",$C$4="Constantes"),ROUND(-PMT($F$4/12,$D$4,$E$4,0,0),2),IF(AND($B$4="Apériodiques",$C$4="Constantes"),$AB$380,IF(AND($B$4="Mensuelles",$C$4="Variables"),G140,G140))))</f>
        <v>1333.58</v>
      </c>
      <c r="AC510" s="111">
        <f t="shared" si="251"/>
        <v>136.79</v>
      </c>
      <c r="AD510" s="113">
        <f t="shared" si="254"/>
        <v>1196.79</v>
      </c>
      <c r="AE510" s="114">
        <f t="shared" si="240"/>
        <v>64460.090000000062</v>
      </c>
      <c r="AF510" s="86">
        <f t="shared" si="252"/>
        <v>46588</v>
      </c>
      <c r="AG510" s="86">
        <f t="shared" ref="AG510:AG573" si="266">IF(AF510="",0,EDATE(AF510,-12))</f>
        <v>46223</v>
      </c>
      <c r="AH510" s="211">
        <f t="shared" ref="AH510:AH573" si="267">IF(AF510&gt;$E$374,0,AF510-AG510)</f>
        <v>365</v>
      </c>
      <c r="AI510" s="213">
        <f t="shared" ref="AI510:AI573" si="268">IF(AF510&gt;$E$374,0,AF510-AF509)</f>
        <v>30</v>
      </c>
      <c r="AJ510" s="218">
        <f t="shared" si="253"/>
        <v>3899</v>
      </c>
      <c r="AK510" s="103">
        <f t="shared" si="241"/>
        <v>557</v>
      </c>
      <c r="AL510" s="82">
        <f t="shared" si="242"/>
        <v>557</v>
      </c>
      <c r="AM510" s="105">
        <f t="shared" si="243"/>
        <v>0</v>
      </c>
      <c r="AN510" s="87">
        <f t="shared" si="244"/>
        <v>128</v>
      </c>
      <c r="AO510" s="240">
        <f t="shared" si="245"/>
        <v>5</v>
      </c>
      <c r="AP510" s="87">
        <f t="shared" si="246"/>
        <v>10</v>
      </c>
      <c r="AQ510" s="85">
        <f t="shared" si="247"/>
        <v>248</v>
      </c>
      <c r="AR510" s="232">
        <f t="shared" ref="AR510:AR573" si="269">W510+X510</f>
        <v>2</v>
      </c>
      <c r="AS510" s="112">
        <f t="shared" ref="AS510:AS573" si="270">IF(AR510=0,0,IF(AF509&gt;$E$374,0,IF($B$4="Apériodiques",IF($C$10=1,(AR510*((1+$Q$10)^(-AP510)))*((1+$Q$10)^(-AQ510/AH510)),IF($C$10=2,(AR510*((1+$Q$10)^(-AN510/12)))*((1+$Q$10)^(-AO510/AH510)),(AR510*((1+$Q$10)^(-AL510/52)))*((1+$Q$10)^(-AM510/AH510)))),AR510*((1+$Q$10)^(-T510/12)))))</f>
        <v>1.257369836237753</v>
      </c>
      <c r="AT510" s="125">
        <f t="shared" ref="AT510:AT573" si="271">AT511+AS510</f>
        <v>1455.3815868523809</v>
      </c>
      <c r="AU510" s="256">
        <f t="shared" ref="AU510:AU573" si="272">P140*((1+$AX$380)^(-E510/365))</f>
        <v>1144.5335440098465</v>
      </c>
      <c r="AV510" s="109">
        <f t="shared" ref="AV510:AV573" si="273">AV511+AU510</f>
        <v>59223.852814099693</v>
      </c>
      <c r="AW510" s="199">
        <f t="shared" si="248"/>
        <v>1.6520641810791821</v>
      </c>
      <c r="AX510" s="95">
        <f t="shared" ref="AX510:AX573" si="274">AX511+AW510</f>
        <v>2001.4096052274631</v>
      </c>
      <c r="AY510" s="194">
        <f t="shared" si="249"/>
        <v>46588</v>
      </c>
      <c r="BA510" s="194">
        <f t="shared" si="250"/>
        <v>46588</v>
      </c>
      <c r="BL510" s="151"/>
      <c r="BM510" s="151"/>
      <c r="BN510" s="151"/>
      <c r="BO510" s="151"/>
      <c r="BP510" s="151"/>
      <c r="BQ510" s="151"/>
      <c r="BR510" s="151"/>
      <c r="BS510" s="96"/>
    </row>
    <row r="511" spans="1:71" hidden="1" x14ac:dyDescent="0.3">
      <c r="A511" s="21">
        <v>130</v>
      </c>
      <c r="B511" s="86">
        <f t="shared" si="255"/>
        <v>46254</v>
      </c>
      <c r="C511" s="82">
        <f t="shared" si="256"/>
        <v>365</v>
      </c>
      <c r="D511" s="82">
        <f t="shared" si="258"/>
        <v>31</v>
      </c>
      <c r="E511" s="85">
        <f t="shared" si="257"/>
        <v>3930</v>
      </c>
      <c r="F511" s="103">
        <f t="shared" ref="F511:F574" si="275">IF(E141=0,0,E511/7)</f>
        <v>561.42857142857144</v>
      </c>
      <c r="G511" s="82">
        <f t="shared" ref="G511:G574" si="276">IF(E141=0,0,INT(F511))</f>
        <v>561</v>
      </c>
      <c r="H511" s="85">
        <f t="shared" ref="H511:H574" si="277">IF(E141=0,0,E511-(G511*7))</f>
        <v>3</v>
      </c>
      <c r="I511" s="87">
        <f t="shared" ref="I511:I574" si="278">IF(E141=0,0,DATEDIF($E$10,E141,"m"))</f>
        <v>129</v>
      </c>
      <c r="J511" s="104">
        <f t="shared" ref="J511:J574" si="279">J510</f>
        <v>0</v>
      </c>
      <c r="K511" s="87">
        <f t="shared" si="259"/>
        <v>10</v>
      </c>
      <c r="L511" s="85">
        <f t="shared" si="260"/>
        <v>278</v>
      </c>
      <c r="M511" s="82">
        <f t="shared" ref="M511:M574" si="280">IF($E141=0,0,($E141-$E140)/7)</f>
        <v>4.4285714285714288</v>
      </c>
      <c r="N511" s="82">
        <f t="shared" si="261"/>
        <v>4</v>
      </c>
      <c r="O511" s="85">
        <f t="shared" ref="O511:O574" si="281">IF($E141=0,0,$D511-($N511*7))</f>
        <v>3</v>
      </c>
      <c r="P511" s="87">
        <f t="shared" ref="P511:P574" si="282">IF($E141=0,0,DATEDIF($E140,$E141,"m"))</f>
        <v>1</v>
      </c>
      <c r="Q511" s="85">
        <f t="shared" ref="Q511:Q574" si="283">IF(E141=0,0,DATEDIF($E140,$E141,"md"))</f>
        <v>0</v>
      </c>
      <c r="R511" s="87">
        <f t="shared" ref="R511:R574" si="284">IF($E141=0,0,DATEDIF($E140,$E141,"y"))</f>
        <v>0</v>
      </c>
      <c r="S511" s="85">
        <f t="shared" ref="S511:S574" si="285">IF($E141=0,0,DATEDIF($E140,$E141,"yd"))</f>
        <v>31</v>
      </c>
      <c r="T511" s="87">
        <v>130</v>
      </c>
      <c r="U511" s="82"/>
      <c r="V511" s="108">
        <f t="shared" ref="V511:V574" si="286">EDATE($V$382,T510)</f>
        <v>46619</v>
      </c>
      <c r="W511" s="109">
        <f t="shared" si="262"/>
        <v>0</v>
      </c>
      <c r="X511" s="95">
        <f t="shared" si="263"/>
        <v>2</v>
      </c>
      <c r="Y511" s="110">
        <f t="shared" si="264"/>
        <v>130</v>
      </c>
      <c r="Z511" s="111">
        <f t="shared" ref="Z511:Z574" si="287">IF($C$4="Constantes",IF(D141&gt;$D$4,0,AB511+AA511),AB511+AA511)</f>
        <v>1383.58</v>
      </c>
      <c r="AA511" s="112">
        <f t="shared" ref="AA511:AA574" si="288">IF(Y511&gt;$D$4,0,IF($C$4="Constantes",IF(AB511=0,0,IF(D141&gt;$D$4,0,TRUNC($E$4*$G$4/12,2))),IF(AE510=0,0,TRUNC($E$4*$G$4/12,2))))</f>
        <v>50</v>
      </c>
      <c r="AB511" s="112">
        <f t="shared" si="265"/>
        <v>1333.58</v>
      </c>
      <c r="AC511" s="111">
        <f t="shared" si="251"/>
        <v>134.29</v>
      </c>
      <c r="AD511" s="113">
        <f t="shared" si="254"/>
        <v>1199.29</v>
      </c>
      <c r="AE511" s="114">
        <f t="shared" ref="AE511:AE574" si="289">IF($C$4="Constantes",IF(D141&gt;$D$4,0,AE510-AD511),AE510-AD511)</f>
        <v>63260.800000000061</v>
      </c>
      <c r="AF511" s="86">
        <f t="shared" si="252"/>
        <v>46619</v>
      </c>
      <c r="AG511" s="86">
        <f t="shared" si="266"/>
        <v>46254</v>
      </c>
      <c r="AH511" s="211">
        <f t="shared" si="267"/>
        <v>365</v>
      </c>
      <c r="AI511" s="213">
        <f t="shared" si="268"/>
        <v>31</v>
      </c>
      <c r="AJ511" s="218">
        <f t="shared" si="253"/>
        <v>3930</v>
      </c>
      <c r="AK511" s="103">
        <f t="shared" ref="AK511:AK574" si="290">IF(AF511&gt;$E$374,0,AJ511/7)</f>
        <v>561.42857142857144</v>
      </c>
      <c r="AL511" s="82">
        <f t="shared" ref="AL511:AL574" si="291">INT(AK511)</f>
        <v>561</v>
      </c>
      <c r="AM511" s="105">
        <f t="shared" ref="AM511:AM574" si="292">IF(AF511&gt;$E$374,0,AJ511-(AL511*7))</f>
        <v>3</v>
      </c>
      <c r="AN511" s="87">
        <f t="shared" ref="AN511:AN574" si="293">IF(AK511&gt;$E$374,0,DATEDIF($AF$381,AF511,"m"))</f>
        <v>129</v>
      </c>
      <c r="AO511" s="240">
        <f t="shared" ref="AO511:AO574" si="294">IF(AF511&gt;$E$374,0,DATEDIF($AF$381,AF511,"md"))</f>
        <v>5</v>
      </c>
      <c r="AP511" s="87">
        <f t="shared" ref="AP511:AP574" si="295">IF(AF511&gt;$E$374,0,DATEDIF($AF$381,AF511,"y"))</f>
        <v>10</v>
      </c>
      <c r="AQ511" s="85">
        <f t="shared" ref="AQ511:AQ574" si="296">IF(AF511&gt;$E$374,0,DATEDIF($AG$381,AF511,"yd"))</f>
        <v>279</v>
      </c>
      <c r="AR511" s="232">
        <f t="shared" si="269"/>
        <v>2</v>
      </c>
      <c r="AS511" s="112">
        <f t="shared" si="270"/>
        <v>1.252854112917734</v>
      </c>
      <c r="AT511" s="125">
        <f t="shared" si="271"/>
        <v>1454.1242170161431</v>
      </c>
      <c r="AU511" s="256">
        <f t="shared" si="272"/>
        <v>1142.7956753301057</v>
      </c>
      <c r="AV511" s="109">
        <f t="shared" si="273"/>
        <v>58079.319270089843</v>
      </c>
      <c r="AW511" s="199">
        <f t="shared" ref="AW511:AW574" si="297">AR511*((1+$AX$380)^(-E511/365))</f>
        <v>1.6495556739128823</v>
      </c>
      <c r="AX511" s="95">
        <f t="shared" si="274"/>
        <v>1999.7575410463839</v>
      </c>
      <c r="AY511" s="194">
        <f t="shared" ref="AY511:AY574" si="298">E141</f>
        <v>46619</v>
      </c>
      <c r="BA511" s="194">
        <f t="shared" ref="BA511:BA574" si="299">E141</f>
        <v>46619</v>
      </c>
      <c r="BL511" s="151"/>
      <c r="BM511" s="151"/>
      <c r="BN511" s="151"/>
      <c r="BO511" s="151"/>
      <c r="BP511" s="151"/>
      <c r="BQ511" s="151"/>
      <c r="BR511" s="151"/>
      <c r="BS511" s="96"/>
    </row>
    <row r="512" spans="1:71" hidden="1" x14ac:dyDescent="0.3">
      <c r="A512" s="21">
        <v>131</v>
      </c>
      <c r="B512" s="86">
        <f t="shared" si="255"/>
        <v>46285</v>
      </c>
      <c r="C512" s="82">
        <f t="shared" si="256"/>
        <v>365</v>
      </c>
      <c r="D512" s="82">
        <f t="shared" si="258"/>
        <v>31</v>
      </c>
      <c r="E512" s="85">
        <f t="shared" si="257"/>
        <v>3961</v>
      </c>
      <c r="F512" s="103">
        <f t="shared" si="275"/>
        <v>565.85714285714289</v>
      </c>
      <c r="G512" s="82">
        <f t="shared" si="276"/>
        <v>565</v>
      </c>
      <c r="H512" s="85">
        <f t="shared" si="277"/>
        <v>6</v>
      </c>
      <c r="I512" s="87">
        <f t="shared" si="278"/>
        <v>130</v>
      </c>
      <c r="J512" s="104">
        <f t="shared" si="279"/>
        <v>0</v>
      </c>
      <c r="K512" s="87">
        <f t="shared" si="259"/>
        <v>10</v>
      </c>
      <c r="L512" s="85">
        <f t="shared" si="260"/>
        <v>309</v>
      </c>
      <c r="M512" s="82">
        <f t="shared" si="280"/>
        <v>4.4285714285714288</v>
      </c>
      <c r="N512" s="82">
        <f t="shared" si="261"/>
        <v>4</v>
      </c>
      <c r="O512" s="85">
        <f t="shared" si="281"/>
        <v>3</v>
      </c>
      <c r="P512" s="87">
        <f t="shared" si="282"/>
        <v>1</v>
      </c>
      <c r="Q512" s="85">
        <f t="shared" si="283"/>
        <v>0</v>
      </c>
      <c r="R512" s="87">
        <f t="shared" si="284"/>
        <v>0</v>
      </c>
      <c r="S512" s="85">
        <f t="shared" si="285"/>
        <v>31</v>
      </c>
      <c r="T512" s="87">
        <v>131</v>
      </c>
      <c r="U512" s="82"/>
      <c r="V512" s="108">
        <f t="shared" si="286"/>
        <v>46650</v>
      </c>
      <c r="W512" s="109">
        <f t="shared" si="262"/>
        <v>0</v>
      </c>
      <c r="X512" s="95">
        <f t="shared" si="263"/>
        <v>2</v>
      </c>
      <c r="Y512" s="110">
        <f t="shared" si="264"/>
        <v>131</v>
      </c>
      <c r="Z512" s="111">
        <f t="shared" si="287"/>
        <v>1383.58</v>
      </c>
      <c r="AA512" s="112">
        <f t="shared" si="288"/>
        <v>50</v>
      </c>
      <c r="AB512" s="112">
        <f t="shared" si="265"/>
        <v>1333.58</v>
      </c>
      <c r="AC512" s="111">
        <f t="shared" ref="AC512:AC575" si="300">IF(Y512&gt;$D$4,0,ROUND(IF($B$4="Mensuelles",IF($C$4="Constantes",IF(D142&gt;$D$4,0,AE511*$F$4/12),AE511*$F$4/12),IF($C$10=1,IF(AND(D512=0,S512=0),0,ROUND((AE511*$F$4*R512)+(AE511*$F$4/C512*S512),2)),IF($C$10=2,ROUND((AE511*$F$4/12*P512)+(AE511*$F$4/C512*Q512),2),ROUND((AE511*$F$4/52*N512)+(AE511*$F$4/C512*O512),2)))),2))</f>
        <v>131.79</v>
      </c>
      <c r="AD512" s="113">
        <f t="shared" si="254"/>
        <v>1201.79</v>
      </c>
      <c r="AE512" s="114">
        <f t="shared" si="289"/>
        <v>62059.01000000006</v>
      </c>
      <c r="AF512" s="86">
        <f t="shared" ref="AF512:AF575" si="301">EDATE(AF511,1)</f>
        <v>46650</v>
      </c>
      <c r="AG512" s="86">
        <f t="shared" si="266"/>
        <v>46285</v>
      </c>
      <c r="AH512" s="211">
        <f t="shared" si="267"/>
        <v>365</v>
      </c>
      <c r="AI512" s="213">
        <f t="shared" si="268"/>
        <v>31</v>
      </c>
      <c r="AJ512" s="218">
        <f t="shared" ref="AJ512:AJ575" si="302">AJ511+AI512</f>
        <v>3961</v>
      </c>
      <c r="AK512" s="103">
        <f t="shared" si="290"/>
        <v>565.85714285714289</v>
      </c>
      <c r="AL512" s="82">
        <f t="shared" si="291"/>
        <v>565</v>
      </c>
      <c r="AM512" s="105">
        <f t="shared" si="292"/>
        <v>6</v>
      </c>
      <c r="AN512" s="87">
        <f t="shared" si="293"/>
        <v>130</v>
      </c>
      <c r="AO512" s="240">
        <f t="shared" si="294"/>
        <v>5</v>
      </c>
      <c r="AP512" s="87">
        <f t="shared" si="295"/>
        <v>10</v>
      </c>
      <c r="AQ512" s="85">
        <f t="shared" si="296"/>
        <v>310</v>
      </c>
      <c r="AR512" s="232">
        <f t="shared" si="269"/>
        <v>2</v>
      </c>
      <c r="AS512" s="112">
        <f t="shared" si="270"/>
        <v>1.2483546073854459</v>
      </c>
      <c r="AT512" s="125">
        <f t="shared" si="271"/>
        <v>1452.8713629032254</v>
      </c>
      <c r="AU512" s="256">
        <f t="shared" si="272"/>
        <v>1141.0604454437525</v>
      </c>
      <c r="AV512" s="109">
        <f t="shared" si="273"/>
        <v>56936.523594759739</v>
      </c>
      <c r="AW512" s="199">
        <f t="shared" si="297"/>
        <v>1.6470509756834719</v>
      </c>
      <c r="AX512" s="95">
        <f t="shared" si="274"/>
        <v>1998.1079853724711</v>
      </c>
      <c r="AY512" s="194">
        <f t="shared" si="298"/>
        <v>46650</v>
      </c>
      <c r="BA512" s="194">
        <f t="shared" si="299"/>
        <v>46650</v>
      </c>
      <c r="BL512" s="151"/>
      <c r="BM512" s="151"/>
      <c r="BN512" s="151"/>
      <c r="BO512" s="151"/>
      <c r="BP512" s="151"/>
      <c r="BQ512" s="151"/>
      <c r="BR512" s="151"/>
      <c r="BS512" s="96"/>
    </row>
    <row r="513" spans="1:71" hidden="1" x14ac:dyDescent="0.3">
      <c r="A513" s="21">
        <v>132</v>
      </c>
      <c r="B513" s="86">
        <f t="shared" si="255"/>
        <v>46315</v>
      </c>
      <c r="C513" s="82">
        <f t="shared" si="256"/>
        <v>365</v>
      </c>
      <c r="D513" s="90">
        <f t="shared" si="258"/>
        <v>30</v>
      </c>
      <c r="E513" s="85">
        <f t="shared" si="257"/>
        <v>3991</v>
      </c>
      <c r="F513" s="103">
        <f t="shared" si="275"/>
        <v>570.14285714285711</v>
      </c>
      <c r="G513" s="82">
        <f t="shared" si="276"/>
        <v>570</v>
      </c>
      <c r="H513" s="85">
        <f t="shared" si="277"/>
        <v>1</v>
      </c>
      <c r="I513" s="87">
        <f t="shared" si="278"/>
        <v>131</v>
      </c>
      <c r="J513" s="104">
        <f t="shared" si="279"/>
        <v>0</v>
      </c>
      <c r="K513" s="87">
        <f t="shared" si="259"/>
        <v>10</v>
      </c>
      <c r="L513" s="85">
        <f t="shared" si="260"/>
        <v>339</v>
      </c>
      <c r="M513" s="82">
        <f t="shared" si="280"/>
        <v>4.2857142857142856</v>
      </c>
      <c r="N513" s="82">
        <f t="shared" si="261"/>
        <v>4</v>
      </c>
      <c r="O513" s="85">
        <f t="shared" si="281"/>
        <v>2</v>
      </c>
      <c r="P513" s="87">
        <f t="shared" si="282"/>
        <v>1</v>
      </c>
      <c r="Q513" s="85">
        <f t="shared" si="283"/>
        <v>0</v>
      </c>
      <c r="R513" s="87">
        <f t="shared" si="284"/>
        <v>0</v>
      </c>
      <c r="S513" s="85">
        <f t="shared" si="285"/>
        <v>30</v>
      </c>
      <c r="T513" s="87">
        <v>132</v>
      </c>
      <c r="U513" s="82"/>
      <c r="V513" s="108">
        <f t="shared" si="286"/>
        <v>46680</v>
      </c>
      <c r="W513" s="109">
        <f t="shared" si="262"/>
        <v>0</v>
      </c>
      <c r="X513" s="95">
        <f t="shared" si="263"/>
        <v>2</v>
      </c>
      <c r="Y513" s="110">
        <f t="shared" si="264"/>
        <v>132</v>
      </c>
      <c r="Z513" s="111">
        <f t="shared" si="287"/>
        <v>1383.58</v>
      </c>
      <c r="AA513" s="112">
        <f t="shared" si="288"/>
        <v>50</v>
      </c>
      <c r="AB513" s="112">
        <f t="shared" si="265"/>
        <v>1333.58</v>
      </c>
      <c r="AC513" s="111">
        <f t="shared" si="300"/>
        <v>129.29</v>
      </c>
      <c r="AD513" s="113">
        <f t="shared" ref="AD513:AD576" si="303">AB513-AC513</f>
        <v>1204.29</v>
      </c>
      <c r="AE513" s="114">
        <f t="shared" si="289"/>
        <v>60854.720000000059</v>
      </c>
      <c r="AF513" s="86">
        <f t="shared" si="301"/>
        <v>46680</v>
      </c>
      <c r="AG513" s="86">
        <f t="shared" si="266"/>
        <v>46315</v>
      </c>
      <c r="AH513" s="211">
        <f t="shared" si="267"/>
        <v>365</v>
      </c>
      <c r="AI513" s="213">
        <f t="shared" si="268"/>
        <v>30</v>
      </c>
      <c r="AJ513" s="218">
        <f t="shared" si="302"/>
        <v>3991</v>
      </c>
      <c r="AK513" s="103">
        <f t="shared" si="290"/>
        <v>570.14285714285711</v>
      </c>
      <c r="AL513" s="82">
        <f t="shared" si="291"/>
        <v>570</v>
      </c>
      <c r="AM513" s="105">
        <f t="shared" si="292"/>
        <v>1</v>
      </c>
      <c r="AN513" s="87">
        <f t="shared" si="293"/>
        <v>131</v>
      </c>
      <c r="AO513" s="240">
        <f t="shared" si="294"/>
        <v>5</v>
      </c>
      <c r="AP513" s="87">
        <f t="shared" si="295"/>
        <v>10</v>
      </c>
      <c r="AQ513" s="85">
        <f t="shared" si="296"/>
        <v>340</v>
      </c>
      <c r="AR513" s="232">
        <f t="shared" si="269"/>
        <v>2</v>
      </c>
      <c r="AS513" s="112">
        <f t="shared" si="270"/>
        <v>1.2438712613962573</v>
      </c>
      <c r="AT513" s="125">
        <f t="shared" si="271"/>
        <v>1451.62300829584</v>
      </c>
      <c r="AU513" s="256">
        <f t="shared" si="272"/>
        <v>1139.3836994238034</v>
      </c>
      <c r="AV513" s="109">
        <f t="shared" si="273"/>
        <v>55795.46314931599</v>
      </c>
      <c r="AW513" s="199">
        <f t="shared" si="297"/>
        <v>1.6446306953388521</v>
      </c>
      <c r="AX513" s="95">
        <f t="shared" si="274"/>
        <v>1996.4609343967877</v>
      </c>
      <c r="AY513" s="194">
        <f t="shared" si="298"/>
        <v>46680</v>
      </c>
      <c r="BA513" s="194">
        <f t="shared" si="299"/>
        <v>46680</v>
      </c>
      <c r="BL513" s="151"/>
      <c r="BM513" s="151"/>
      <c r="BN513" s="151"/>
      <c r="BO513" s="151"/>
      <c r="BP513" s="151"/>
      <c r="BQ513" s="151"/>
      <c r="BR513" s="151"/>
      <c r="BS513" s="96"/>
    </row>
    <row r="514" spans="1:71" hidden="1" x14ac:dyDescent="0.3">
      <c r="A514" s="21">
        <v>133</v>
      </c>
      <c r="B514" s="86">
        <f t="shared" si="255"/>
        <v>46346</v>
      </c>
      <c r="C514" s="82">
        <f t="shared" si="256"/>
        <v>365</v>
      </c>
      <c r="D514" s="82">
        <f t="shared" si="258"/>
        <v>31</v>
      </c>
      <c r="E514" s="85">
        <f t="shared" si="257"/>
        <v>4022</v>
      </c>
      <c r="F514" s="103">
        <f t="shared" si="275"/>
        <v>574.57142857142856</v>
      </c>
      <c r="G514" s="82">
        <f t="shared" si="276"/>
        <v>574</v>
      </c>
      <c r="H514" s="85">
        <f t="shared" si="277"/>
        <v>4</v>
      </c>
      <c r="I514" s="87">
        <f t="shared" si="278"/>
        <v>132</v>
      </c>
      <c r="J514" s="104">
        <f t="shared" si="279"/>
        <v>0</v>
      </c>
      <c r="K514" s="87">
        <f t="shared" si="259"/>
        <v>11</v>
      </c>
      <c r="L514" s="85">
        <f t="shared" si="260"/>
        <v>5</v>
      </c>
      <c r="M514" s="82">
        <f t="shared" si="280"/>
        <v>4.4285714285714288</v>
      </c>
      <c r="N514" s="82">
        <f t="shared" si="261"/>
        <v>4</v>
      </c>
      <c r="O514" s="85">
        <f t="shared" si="281"/>
        <v>3</v>
      </c>
      <c r="P514" s="87">
        <f t="shared" si="282"/>
        <v>1</v>
      </c>
      <c r="Q514" s="85">
        <f t="shared" si="283"/>
        <v>0</v>
      </c>
      <c r="R514" s="87">
        <f t="shared" si="284"/>
        <v>0</v>
      </c>
      <c r="S514" s="85">
        <f t="shared" si="285"/>
        <v>31</v>
      </c>
      <c r="T514" s="87">
        <v>133</v>
      </c>
      <c r="U514" s="82">
        <f>T514</f>
        <v>133</v>
      </c>
      <c r="V514" s="108">
        <f t="shared" si="286"/>
        <v>46711</v>
      </c>
      <c r="W514" s="109">
        <f t="shared" si="262"/>
        <v>600</v>
      </c>
      <c r="X514" s="95">
        <f t="shared" si="263"/>
        <v>2</v>
      </c>
      <c r="Y514" s="110">
        <f t="shared" si="264"/>
        <v>133</v>
      </c>
      <c r="Z514" s="111">
        <f t="shared" si="287"/>
        <v>1383.58</v>
      </c>
      <c r="AA514" s="112">
        <f t="shared" si="288"/>
        <v>50</v>
      </c>
      <c r="AB514" s="112">
        <f t="shared" si="265"/>
        <v>1333.58</v>
      </c>
      <c r="AC514" s="111">
        <f t="shared" si="300"/>
        <v>126.78</v>
      </c>
      <c r="AD514" s="113">
        <f t="shared" si="303"/>
        <v>1206.8</v>
      </c>
      <c r="AE514" s="114">
        <f t="shared" si="289"/>
        <v>59647.920000000056</v>
      </c>
      <c r="AF514" s="86">
        <f t="shared" si="301"/>
        <v>46711</v>
      </c>
      <c r="AG514" s="86">
        <f t="shared" si="266"/>
        <v>46346</v>
      </c>
      <c r="AH514" s="211">
        <f t="shared" si="267"/>
        <v>365</v>
      </c>
      <c r="AI514" s="213">
        <f t="shared" si="268"/>
        <v>31</v>
      </c>
      <c r="AJ514" s="218">
        <f t="shared" si="302"/>
        <v>4022</v>
      </c>
      <c r="AK514" s="103">
        <f t="shared" si="290"/>
        <v>574.57142857142856</v>
      </c>
      <c r="AL514" s="82">
        <f t="shared" si="291"/>
        <v>574</v>
      </c>
      <c r="AM514" s="105">
        <f t="shared" si="292"/>
        <v>4</v>
      </c>
      <c r="AN514" s="87">
        <f t="shared" si="293"/>
        <v>132</v>
      </c>
      <c r="AO514" s="240">
        <f t="shared" si="294"/>
        <v>5</v>
      </c>
      <c r="AP514" s="87">
        <f t="shared" si="295"/>
        <v>11</v>
      </c>
      <c r="AQ514" s="85">
        <f t="shared" si="296"/>
        <v>5</v>
      </c>
      <c r="AR514" s="232">
        <f t="shared" si="269"/>
        <v>602</v>
      </c>
      <c r="AS514" s="112">
        <f t="shared" si="270"/>
        <v>373.0606090913297</v>
      </c>
      <c r="AT514" s="125">
        <f t="shared" si="271"/>
        <v>1450.3791370344438</v>
      </c>
      <c r="AU514" s="256">
        <f t="shared" si="272"/>
        <v>1630.2936928789586</v>
      </c>
      <c r="AV514" s="109">
        <f t="shared" si="273"/>
        <v>54656.07944989219</v>
      </c>
      <c r="AW514" s="199">
        <f t="shared" si="297"/>
        <v>494.28217604585723</v>
      </c>
      <c r="AX514" s="95">
        <f t="shared" si="274"/>
        <v>1994.8163037014488</v>
      </c>
      <c r="AY514" s="194">
        <f t="shared" si="298"/>
        <v>46711</v>
      </c>
      <c r="BA514" s="194">
        <f t="shared" si="299"/>
        <v>46711</v>
      </c>
      <c r="BL514" s="151"/>
      <c r="BM514" s="151"/>
      <c r="BN514" s="151"/>
      <c r="BO514" s="151"/>
      <c r="BP514" s="151"/>
      <c r="BQ514" s="151"/>
      <c r="BR514" s="151"/>
      <c r="BS514" s="96"/>
    </row>
    <row r="515" spans="1:71" hidden="1" x14ac:dyDescent="0.3">
      <c r="A515" s="21">
        <v>134</v>
      </c>
      <c r="B515" s="86">
        <f t="shared" si="255"/>
        <v>46376</v>
      </c>
      <c r="C515" s="82">
        <f t="shared" si="256"/>
        <v>365</v>
      </c>
      <c r="D515" s="82">
        <f t="shared" si="258"/>
        <v>30</v>
      </c>
      <c r="E515" s="85">
        <f t="shared" si="257"/>
        <v>4052</v>
      </c>
      <c r="F515" s="103">
        <f t="shared" si="275"/>
        <v>578.85714285714289</v>
      </c>
      <c r="G515" s="82">
        <f t="shared" si="276"/>
        <v>578</v>
      </c>
      <c r="H515" s="85">
        <f t="shared" si="277"/>
        <v>6</v>
      </c>
      <c r="I515" s="87">
        <f t="shared" si="278"/>
        <v>133</v>
      </c>
      <c r="J515" s="104">
        <f t="shared" si="279"/>
        <v>0</v>
      </c>
      <c r="K515" s="87">
        <f t="shared" si="259"/>
        <v>11</v>
      </c>
      <c r="L515" s="85">
        <f t="shared" si="260"/>
        <v>35</v>
      </c>
      <c r="M515" s="82">
        <f t="shared" si="280"/>
        <v>4.2857142857142856</v>
      </c>
      <c r="N515" s="82">
        <f t="shared" si="261"/>
        <v>4</v>
      </c>
      <c r="O515" s="85">
        <f t="shared" si="281"/>
        <v>2</v>
      </c>
      <c r="P515" s="87">
        <f t="shared" si="282"/>
        <v>1</v>
      </c>
      <c r="Q515" s="85">
        <f t="shared" si="283"/>
        <v>0</v>
      </c>
      <c r="R515" s="87">
        <f t="shared" si="284"/>
        <v>0</v>
      </c>
      <c r="S515" s="85">
        <f t="shared" si="285"/>
        <v>30</v>
      </c>
      <c r="T515" s="87">
        <v>134</v>
      </c>
      <c r="U515" s="82"/>
      <c r="V515" s="108">
        <f t="shared" si="286"/>
        <v>46741</v>
      </c>
      <c r="W515" s="109">
        <f t="shared" si="262"/>
        <v>0</v>
      </c>
      <c r="X515" s="95">
        <f t="shared" si="263"/>
        <v>2</v>
      </c>
      <c r="Y515" s="110">
        <f t="shared" si="264"/>
        <v>134</v>
      </c>
      <c r="Z515" s="111">
        <f t="shared" si="287"/>
        <v>1383.58</v>
      </c>
      <c r="AA515" s="112">
        <f t="shared" si="288"/>
        <v>50</v>
      </c>
      <c r="AB515" s="112">
        <f t="shared" si="265"/>
        <v>1333.58</v>
      </c>
      <c r="AC515" s="111">
        <f t="shared" si="300"/>
        <v>124.27</v>
      </c>
      <c r="AD515" s="113">
        <f t="shared" si="303"/>
        <v>1209.31</v>
      </c>
      <c r="AE515" s="114">
        <f t="shared" si="289"/>
        <v>58438.610000000059</v>
      </c>
      <c r="AF515" s="86">
        <f t="shared" si="301"/>
        <v>46741</v>
      </c>
      <c r="AG515" s="86">
        <f t="shared" si="266"/>
        <v>46376</v>
      </c>
      <c r="AH515" s="211">
        <f t="shared" si="267"/>
        <v>365</v>
      </c>
      <c r="AI515" s="213">
        <f t="shared" si="268"/>
        <v>30</v>
      </c>
      <c r="AJ515" s="218">
        <f t="shared" si="302"/>
        <v>4052</v>
      </c>
      <c r="AK515" s="103">
        <f t="shared" si="290"/>
        <v>578.85714285714289</v>
      </c>
      <c r="AL515" s="82">
        <f t="shared" si="291"/>
        <v>578</v>
      </c>
      <c r="AM515" s="105">
        <f t="shared" si="292"/>
        <v>6</v>
      </c>
      <c r="AN515" s="87">
        <f t="shared" si="293"/>
        <v>133</v>
      </c>
      <c r="AO515" s="240">
        <f t="shared" si="294"/>
        <v>5</v>
      </c>
      <c r="AP515" s="87">
        <f t="shared" si="295"/>
        <v>11</v>
      </c>
      <c r="AQ515" s="85">
        <f t="shared" si="296"/>
        <v>35</v>
      </c>
      <c r="AR515" s="232">
        <f t="shared" si="269"/>
        <v>2</v>
      </c>
      <c r="AS515" s="112">
        <f t="shared" si="270"/>
        <v>1.2349528161138026</v>
      </c>
      <c r="AT515" s="125">
        <f t="shared" si="271"/>
        <v>1077.3185279431141</v>
      </c>
      <c r="AU515" s="256">
        <f t="shared" si="272"/>
        <v>1135.9819104475328</v>
      </c>
      <c r="AV515" s="109">
        <f t="shared" si="273"/>
        <v>53025.785757013233</v>
      </c>
      <c r="AW515" s="199">
        <f t="shared" si="297"/>
        <v>1.6397204209753791</v>
      </c>
      <c r="AX515" s="95">
        <f t="shared" si="274"/>
        <v>1500.5341276555916</v>
      </c>
      <c r="AY515" s="194">
        <f t="shared" si="298"/>
        <v>46741</v>
      </c>
      <c r="BA515" s="194">
        <f t="shared" si="299"/>
        <v>46741</v>
      </c>
      <c r="BL515" s="151"/>
      <c r="BM515" s="151"/>
      <c r="BN515" s="151"/>
      <c r="BO515" s="151"/>
      <c r="BP515" s="151"/>
      <c r="BQ515" s="151"/>
      <c r="BR515" s="151"/>
      <c r="BS515" s="96"/>
    </row>
    <row r="516" spans="1:71" hidden="1" x14ac:dyDescent="0.3">
      <c r="A516" s="21">
        <v>135</v>
      </c>
      <c r="B516" s="86">
        <f t="shared" si="255"/>
        <v>46407</v>
      </c>
      <c r="C516" s="82">
        <f t="shared" si="256"/>
        <v>365</v>
      </c>
      <c r="D516" s="82">
        <f t="shared" si="258"/>
        <v>31</v>
      </c>
      <c r="E516" s="85">
        <f t="shared" si="257"/>
        <v>4083</v>
      </c>
      <c r="F516" s="103">
        <f t="shared" si="275"/>
        <v>583.28571428571433</v>
      </c>
      <c r="G516" s="82">
        <f t="shared" si="276"/>
        <v>583</v>
      </c>
      <c r="H516" s="85">
        <f t="shared" si="277"/>
        <v>2</v>
      </c>
      <c r="I516" s="87">
        <f t="shared" si="278"/>
        <v>134</v>
      </c>
      <c r="J516" s="104">
        <f t="shared" si="279"/>
        <v>0</v>
      </c>
      <c r="K516" s="87">
        <f t="shared" si="259"/>
        <v>11</v>
      </c>
      <c r="L516" s="85">
        <f t="shared" si="260"/>
        <v>66</v>
      </c>
      <c r="M516" s="82">
        <f t="shared" si="280"/>
        <v>4.4285714285714288</v>
      </c>
      <c r="N516" s="82">
        <f t="shared" si="261"/>
        <v>4</v>
      </c>
      <c r="O516" s="85">
        <f t="shared" si="281"/>
        <v>3</v>
      </c>
      <c r="P516" s="87">
        <f t="shared" si="282"/>
        <v>1</v>
      </c>
      <c r="Q516" s="85">
        <f t="shared" si="283"/>
        <v>0</v>
      </c>
      <c r="R516" s="87">
        <f t="shared" si="284"/>
        <v>0</v>
      </c>
      <c r="S516" s="85">
        <f t="shared" si="285"/>
        <v>31</v>
      </c>
      <c r="T516" s="87">
        <v>135</v>
      </c>
      <c r="U516" s="82"/>
      <c r="V516" s="108">
        <f t="shared" si="286"/>
        <v>46772</v>
      </c>
      <c r="W516" s="109">
        <f t="shared" si="262"/>
        <v>0</v>
      </c>
      <c r="X516" s="95">
        <f t="shared" si="263"/>
        <v>2</v>
      </c>
      <c r="Y516" s="110">
        <f t="shared" si="264"/>
        <v>135</v>
      </c>
      <c r="Z516" s="111">
        <f t="shared" si="287"/>
        <v>1383.58</v>
      </c>
      <c r="AA516" s="112">
        <f t="shared" si="288"/>
        <v>50</v>
      </c>
      <c r="AB516" s="112">
        <f t="shared" si="265"/>
        <v>1333.58</v>
      </c>
      <c r="AC516" s="111">
        <f t="shared" si="300"/>
        <v>121.75</v>
      </c>
      <c r="AD516" s="113">
        <f t="shared" si="303"/>
        <v>1211.83</v>
      </c>
      <c r="AE516" s="114">
        <f t="shared" si="289"/>
        <v>57226.780000000057</v>
      </c>
      <c r="AF516" s="86">
        <f t="shared" si="301"/>
        <v>46772</v>
      </c>
      <c r="AG516" s="86">
        <f t="shared" si="266"/>
        <v>46407</v>
      </c>
      <c r="AH516" s="211">
        <f t="shared" si="267"/>
        <v>365</v>
      </c>
      <c r="AI516" s="213">
        <f t="shared" si="268"/>
        <v>31</v>
      </c>
      <c r="AJ516" s="218">
        <f t="shared" si="302"/>
        <v>4083</v>
      </c>
      <c r="AK516" s="103">
        <f t="shared" si="290"/>
        <v>583.28571428571433</v>
      </c>
      <c r="AL516" s="82">
        <f t="shared" si="291"/>
        <v>583</v>
      </c>
      <c r="AM516" s="105">
        <f t="shared" si="292"/>
        <v>2</v>
      </c>
      <c r="AN516" s="87">
        <f t="shared" si="293"/>
        <v>134</v>
      </c>
      <c r="AO516" s="240">
        <f t="shared" si="294"/>
        <v>5</v>
      </c>
      <c r="AP516" s="87">
        <f t="shared" si="295"/>
        <v>11</v>
      </c>
      <c r="AQ516" s="85">
        <f t="shared" si="296"/>
        <v>66</v>
      </c>
      <c r="AR516" s="232">
        <f t="shared" si="269"/>
        <v>2</v>
      </c>
      <c r="AS516" s="112">
        <f t="shared" si="270"/>
        <v>1.2305176013741723</v>
      </c>
      <c r="AT516" s="125">
        <f t="shared" si="271"/>
        <v>1076.0835751270004</v>
      </c>
      <c r="AU516" s="256">
        <f t="shared" si="272"/>
        <v>1134.2570266350385</v>
      </c>
      <c r="AV516" s="109">
        <f t="shared" si="273"/>
        <v>51889.803846565701</v>
      </c>
      <c r="AW516" s="199">
        <f t="shared" si="297"/>
        <v>1.6372306566709085</v>
      </c>
      <c r="AX516" s="95">
        <f t="shared" si="274"/>
        <v>1498.8944072346162</v>
      </c>
      <c r="AY516" s="194">
        <f t="shared" si="298"/>
        <v>46772</v>
      </c>
      <c r="BA516" s="194">
        <f t="shared" si="299"/>
        <v>46772</v>
      </c>
      <c r="BL516" s="151"/>
      <c r="BM516" s="151"/>
      <c r="BN516" s="151"/>
      <c r="BO516" s="151"/>
      <c r="BP516" s="151"/>
      <c r="BQ516" s="151"/>
      <c r="BR516" s="151"/>
      <c r="BS516" s="96"/>
    </row>
    <row r="517" spans="1:71" hidden="1" x14ac:dyDescent="0.3">
      <c r="A517" s="21">
        <v>136</v>
      </c>
      <c r="B517" s="86">
        <f t="shared" si="255"/>
        <v>46438</v>
      </c>
      <c r="C517" s="82">
        <f t="shared" si="256"/>
        <v>365</v>
      </c>
      <c r="D517" s="82">
        <f t="shared" si="258"/>
        <v>31</v>
      </c>
      <c r="E517" s="85">
        <f t="shared" si="257"/>
        <v>4114</v>
      </c>
      <c r="F517" s="103">
        <f t="shared" si="275"/>
        <v>587.71428571428567</v>
      </c>
      <c r="G517" s="82">
        <f t="shared" si="276"/>
        <v>587</v>
      </c>
      <c r="H517" s="85">
        <f t="shared" si="277"/>
        <v>5</v>
      </c>
      <c r="I517" s="87">
        <f t="shared" si="278"/>
        <v>135</v>
      </c>
      <c r="J517" s="104">
        <f t="shared" si="279"/>
        <v>0</v>
      </c>
      <c r="K517" s="87">
        <f t="shared" si="259"/>
        <v>11</v>
      </c>
      <c r="L517" s="85">
        <f t="shared" si="260"/>
        <v>97</v>
      </c>
      <c r="M517" s="82">
        <f t="shared" si="280"/>
        <v>4.4285714285714288</v>
      </c>
      <c r="N517" s="82">
        <f t="shared" si="261"/>
        <v>4</v>
      </c>
      <c r="O517" s="85">
        <f t="shared" si="281"/>
        <v>3</v>
      </c>
      <c r="P517" s="87">
        <f t="shared" si="282"/>
        <v>1</v>
      </c>
      <c r="Q517" s="85">
        <f t="shared" si="283"/>
        <v>0</v>
      </c>
      <c r="R517" s="87">
        <f t="shared" si="284"/>
        <v>0</v>
      </c>
      <c r="S517" s="85">
        <f t="shared" si="285"/>
        <v>31</v>
      </c>
      <c r="T517" s="87">
        <v>136</v>
      </c>
      <c r="U517" s="82"/>
      <c r="V517" s="108">
        <f t="shared" si="286"/>
        <v>46803</v>
      </c>
      <c r="W517" s="109">
        <f t="shared" si="262"/>
        <v>0</v>
      </c>
      <c r="X517" s="95">
        <f t="shared" si="263"/>
        <v>2</v>
      </c>
      <c r="Y517" s="110">
        <f t="shared" si="264"/>
        <v>136</v>
      </c>
      <c r="Z517" s="111">
        <f t="shared" si="287"/>
        <v>1383.58</v>
      </c>
      <c r="AA517" s="112">
        <f t="shared" si="288"/>
        <v>50</v>
      </c>
      <c r="AB517" s="112">
        <f t="shared" si="265"/>
        <v>1333.58</v>
      </c>
      <c r="AC517" s="111">
        <f t="shared" si="300"/>
        <v>119.22</v>
      </c>
      <c r="AD517" s="113">
        <f t="shared" si="303"/>
        <v>1214.3599999999999</v>
      </c>
      <c r="AE517" s="114">
        <f t="shared" si="289"/>
        <v>56012.420000000056</v>
      </c>
      <c r="AF517" s="86">
        <f t="shared" si="301"/>
        <v>46803</v>
      </c>
      <c r="AG517" s="86">
        <f t="shared" si="266"/>
        <v>46438</v>
      </c>
      <c r="AH517" s="211">
        <f t="shared" si="267"/>
        <v>365</v>
      </c>
      <c r="AI517" s="213">
        <f t="shared" si="268"/>
        <v>31</v>
      </c>
      <c r="AJ517" s="218">
        <f t="shared" si="302"/>
        <v>4114</v>
      </c>
      <c r="AK517" s="103">
        <f t="shared" si="290"/>
        <v>587.71428571428567</v>
      </c>
      <c r="AL517" s="82">
        <f t="shared" si="291"/>
        <v>587</v>
      </c>
      <c r="AM517" s="105">
        <f t="shared" si="292"/>
        <v>5</v>
      </c>
      <c r="AN517" s="87">
        <f t="shared" si="293"/>
        <v>135</v>
      </c>
      <c r="AO517" s="240">
        <f t="shared" si="294"/>
        <v>5</v>
      </c>
      <c r="AP517" s="87">
        <f t="shared" si="295"/>
        <v>11</v>
      </c>
      <c r="AQ517" s="85">
        <f t="shared" si="296"/>
        <v>97</v>
      </c>
      <c r="AR517" s="232">
        <f t="shared" si="269"/>
        <v>2</v>
      </c>
      <c r="AS517" s="112">
        <f t="shared" si="270"/>
        <v>1.2260983152834184</v>
      </c>
      <c r="AT517" s="125">
        <f t="shared" si="271"/>
        <v>1074.8530575256261</v>
      </c>
      <c r="AU517" s="256">
        <f t="shared" si="272"/>
        <v>1132.5347618996086</v>
      </c>
      <c r="AV517" s="109">
        <f t="shared" si="273"/>
        <v>50755.546819930663</v>
      </c>
      <c r="AW517" s="199">
        <f t="shared" si="297"/>
        <v>1.63474467284402</v>
      </c>
      <c r="AX517" s="95">
        <f t="shared" si="274"/>
        <v>1497.2571765779453</v>
      </c>
      <c r="AY517" s="194">
        <f t="shared" si="298"/>
        <v>46803</v>
      </c>
      <c r="BA517" s="194">
        <f t="shared" si="299"/>
        <v>46803</v>
      </c>
      <c r="BL517" s="151"/>
      <c r="BM517" s="151"/>
      <c r="BN517" s="151"/>
      <c r="BO517" s="151"/>
      <c r="BP517" s="151"/>
      <c r="BQ517" s="151"/>
      <c r="BR517" s="151"/>
      <c r="BS517" s="96"/>
    </row>
    <row r="518" spans="1:71" hidden="1" x14ac:dyDescent="0.3">
      <c r="A518" s="21">
        <v>137</v>
      </c>
      <c r="B518" s="86">
        <f t="shared" si="255"/>
        <v>46466</v>
      </c>
      <c r="C518" s="82">
        <f t="shared" si="256"/>
        <v>366</v>
      </c>
      <c r="D518" s="82">
        <f t="shared" si="258"/>
        <v>29</v>
      </c>
      <c r="E518" s="85">
        <f t="shared" si="257"/>
        <v>4143</v>
      </c>
      <c r="F518" s="103">
        <f t="shared" si="275"/>
        <v>591.85714285714289</v>
      </c>
      <c r="G518" s="82">
        <f t="shared" si="276"/>
        <v>591</v>
      </c>
      <c r="H518" s="85">
        <f t="shared" si="277"/>
        <v>6</v>
      </c>
      <c r="I518" s="87">
        <f t="shared" si="278"/>
        <v>136</v>
      </c>
      <c r="J518" s="104">
        <f t="shared" si="279"/>
        <v>0</v>
      </c>
      <c r="K518" s="87">
        <f t="shared" si="259"/>
        <v>11</v>
      </c>
      <c r="L518" s="85">
        <f t="shared" si="260"/>
        <v>125</v>
      </c>
      <c r="M518" s="82">
        <f t="shared" si="280"/>
        <v>4.1428571428571432</v>
      </c>
      <c r="N518" s="82">
        <f t="shared" si="261"/>
        <v>4</v>
      </c>
      <c r="O518" s="85">
        <f t="shared" si="281"/>
        <v>1</v>
      </c>
      <c r="P518" s="87">
        <f t="shared" si="282"/>
        <v>1</v>
      </c>
      <c r="Q518" s="85">
        <f t="shared" si="283"/>
        <v>0</v>
      </c>
      <c r="R518" s="87">
        <f t="shared" si="284"/>
        <v>0</v>
      </c>
      <c r="S518" s="85">
        <f t="shared" si="285"/>
        <v>29</v>
      </c>
      <c r="T518" s="87">
        <v>137</v>
      </c>
      <c r="U518" s="82"/>
      <c r="V518" s="108">
        <f t="shared" si="286"/>
        <v>46832</v>
      </c>
      <c r="W518" s="109">
        <f t="shared" si="262"/>
        <v>0</v>
      </c>
      <c r="X518" s="95">
        <f t="shared" si="263"/>
        <v>2</v>
      </c>
      <c r="Y518" s="110">
        <f t="shared" si="264"/>
        <v>137</v>
      </c>
      <c r="Z518" s="111">
        <f t="shared" si="287"/>
        <v>1383.58</v>
      </c>
      <c r="AA518" s="112">
        <f t="shared" si="288"/>
        <v>50</v>
      </c>
      <c r="AB518" s="112">
        <f t="shared" si="265"/>
        <v>1333.58</v>
      </c>
      <c r="AC518" s="111">
        <f t="shared" si="300"/>
        <v>116.69</v>
      </c>
      <c r="AD518" s="113">
        <f t="shared" si="303"/>
        <v>1216.8899999999999</v>
      </c>
      <c r="AE518" s="114">
        <f t="shared" si="289"/>
        <v>54795.530000000057</v>
      </c>
      <c r="AF518" s="86">
        <f t="shared" si="301"/>
        <v>46832</v>
      </c>
      <c r="AG518" s="86">
        <f t="shared" si="266"/>
        <v>46466</v>
      </c>
      <c r="AH518" s="211">
        <f t="shared" si="267"/>
        <v>366</v>
      </c>
      <c r="AI518" s="213">
        <f t="shared" si="268"/>
        <v>29</v>
      </c>
      <c r="AJ518" s="218">
        <f t="shared" si="302"/>
        <v>4143</v>
      </c>
      <c r="AK518" s="103">
        <f t="shared" si="290"/>
        <v>591.85714285714289</v>
      </c>
      <c r="AL518" s="82">
        <f t="shared" si="291"/>
        <v>591</v>
      </c>
      <c r="AM518" s="105">
        <f t="shared" si="292"/>
        <v>6</v>
      </c>
      <c r="AN518" s="87">
        <f t="shared" si="293"/>
        <v>136</v>
      </c>
      <c r="AO518" s="240">
        <f t="shared" si="294"/>
        <v>5</v>
      </c>
      <c r="AP518" s="87">
        <f t="shared" si="295"/>
        <v>11</v>
      </c>
      <c r="AQ518" s="85">
        <f t="shared" si="296"/>
        <v>126</v>
      </c>
      <c r="AR518" s="232">
        <f t="shared" si="269"/>
        <v>2</v>
      </c>
      <c r="AS518" s="112">
        <f t="shared" si="270"/>
        <v>1.2216949006353242</v>
      </c>
      <c r="AT518" s="125">
        <f t="shared" si="271"/>
        <v>1073.6269592103426</v>
      </c>
      <c r="AU518" s="256">
        <f t="shared" si="272"/>
        <v>1130.9259785638919</v>
      </c>
      <c r="AV518" s="109">
        <f t="shared" si="273"/>
        <v>49623.012058031054</v>
      </c>
      <c r="AW518" s="199">
        <f t="shared" si="297"/>
        <v>1.6324224924780844</v>
      </c>
      <c r="AX518" s="95">
        <f t="shared" si="274"/>
        <v>1495.6224319051014</v>
      </c>
      <c r="AY518" s="194">
        <f t="shared" si="298"/>
        <v>46832</v>
      </c>
      <c r="BA518" s="194">
        <f t="shared" si="299"/>
        <v>46832</v>
      </c>
      <c r="BL518" s="151"/>
      <c r="BM518" s="151"/>
      <c r="BN518" s="151"/>
      <c r="BO518" s="151"/>
      <c r="BP518" s="151"/>
      <c r="BQ518" s="151"/>
      <c r="BR518" s="151"/>
      <c r="BS518" s="96"/>
    </row>
    <row r="519" spans="1:71" hidden="1" x14ac:dyDescent="0.3">
      <c r="A519" s="21">
        <v>138</v>
      </c>
      <c r="B519" s="86">
        <f t="shared" si="255"/>
        <v>46497</v>
      </c>
      <c r="C519" s="82">
        <f t="shared" si="256"/>
        <v>366</v>
      </c>
      <c r="D519" s="82">
        <f t="shared" si="258"/>
        <v>31</v>
      </c>
      <c r="E519" s="85">
        <f t="shared" si="257"/>
        <v>4174</v>
      </c>
      <c r="F519" s="103">
        <f t="shared" si="275"/>
        <v>596.28571428571433</v>
      </c>
      <c r="G519" s="82">
        <f t="shared" si="276"/>
        <v>596</v>
      </c>
      <c r="H519" s="85">
        <f t="shared" si="277"/>
        <v>2</v>
      </c>
      <c r="I519" s="87">
        <f t="shared" si="278"/>
        <v>137</v>
      </c>
      <c r="J519" s="104">
        <f t="shared" si="279"/>
        <v>0</v>
      </c>
      <c r="K519" s="87">
        <f t="shared" si="259"/>
        <v>11</v>
      </c>
      <c r="L519" s="85">
        <f t="shared" si="260"/>
        <v>156</v>
      </c>
      <c r="M519" s="82">
        <f t="shared" si="280"/>
        <v>4.4285714285714288</v>
      </c>
      <c r="N519" s="82">
        <f t="shared" si="261"/>
        <v>4</v>
      </c>
      <c r="O519" s="85">
        <f t="shared" si="281"/>
        <v>3</v>
      </c>
      <c r="P519" s="87">
        <f t="shared" si="282"/>
        <v>1</v>
      </c>
      <c r="Q519" s="85">
        <f t="shared" si="283"/>
        <v>0</v>
      </c>
      <c r="R519" s="87">
        <f t="shared" si="284"/>
        <v>0</v>
      </c>
      <c r="S519" s="85">
        <f t="shared" si="285"/>
        <v>31</v>
      </c>
      <c r="T519" s="87">
        <v>138</v>
      </c>
      <c r="U519" s="82"/>
      <c r="V519" s="108">
        <f t="shared" si="286"/>
        <v>46863</v>
      </c>
      <c r="W519" s="109">
        <f t="shared" si="262"/>
        <v>0</v>
      </c>
      <c r="X519" s="95">
        <f t="shared" si="263"/>
        <v>2</v>
      </c>
      <c r="Y519" s="110">
        <f t="shared" si="264"/>
        <v>138</v>
      </c>
      <c r="Z519" s="111">
        <f t="shared" si="287"/>
        <v>1383.58</v>
      </c>
      <c r="AA519" s="112">
        <f t="shared" si="288"/>
        <v>50</v>
      </c>
      <c r="AB519" s="112">
        <f t="shared" si="265"/>
        <v>1333.58</v>
      </c>
      <c r="AC519" s="111">
        <f t="shared" si="300"/>
        <v>114.16</v>
      </c>
      <c r="AD519" s="113">
        <f t="shared" si="303"/>
        <v>1219.4199999999998</v>
      </c>
      <c r="AE519" s="114">
        <f t="shared" si="289"/>
        <v>53576.110000000059</v>
      </c>
      <c r="AF519" s="86">
        <f t="shared" si="301"/>
        <v>46863</v>
      </c>
      <c r="AG519" s="86">
        <f t="shared" si="266"/>
        <v>46497</v>
      </c>
      <c r="AH519" s="211">
        <f t="shared" si="267"/>
        <v>366</v>
      </c>
      <c r="AI519" s="213">
        <f t="shared" si="268"/>
        <v>31</v>
      </c>
      <c r="AJ519" s="218">
        <f t="shared" si="302"/>
        <v>4174</v>
      </c>
      <c r="AK519" s="103">
        <f t="shared" si="290"/>
        <v>596.28571428571433</v>
      </c>
      <c r="AL519" s="82">
        <f t="shared" si="291"/>
        <v>596</v>
      </c>
      <c r="AM519" s="105">
        <f t="shared" si="292"/>
        <v>2</v>
      </c>
      <c r="AN519" s="87">
        <f t="shared" si="293"/>
        <v>137</v>
      </c>
      <c r="AO519" s="240">
        <f t="shared" si="294"/>
        <v>5</v>
      </c>
      <c r="AP519" s="87">
        <f t="shared" si="295"/>
        <v>11</v>
      </c>
      <c r="AQ519" s="85">
        <f t="shared" si="296"/>
        <v>157</v>
      </c>
      <c r="AR519" s="232">
        <f t="shared" si="269"/>
        <v>2</v>
      </c>
      <c r="AS519" s="112">
        <f t="shared" si="270"/>
        <v>1.2173073004291237</v>
      </c>
      <c r="AT519" s="125">
        <f t="shared" si="271"/>
        <v>1072.4052643097073</v>
      </c>
      <c r="AU519" s="256">
        <f t="shared" si="272"/>
        <v>1129.2087717178911</v>
      </c>
      <c r="AV519" s="109">
        <f t="shared" si="273"/>
        <v>48492.086079467161</v>
      </c>
      <c r="AW519" s="199">
        <f t="shared" si="297"/>
        <v>1.6299438094052903</v>
      </c>
      <c r="AX519" s="95">
        <f t="shared" si="274"/>
        <v>1493.9900094126233</v>
      </c>
      <c r="AY519" s="194">
        <f t="shared" si="298"/>
        <v>46863</v>
      </c>
      <c r="BA519" s="194">
        <f t="shared" si="299"/>
        <v>46863</v>
      </c>
      <c r="BL519" s="151"/>
      <c r="BM519" s="151"/>
      <c r="BN519" s="151"/>
      <c r="BO519" s="151"/>
      <c r="BP519" s="151"/>
      <c r="BQ519" s="151"/>
      <c r="BR519" s="151"/>
      <c r="BS519" s="96"/>
    </row>
    <row r="520" spans="1:71" hidden="1" x14ac:dyDescent="0.3">
      <c r="A520" s="21">
        <v>139</v>
      </c>
      <c r="B520" s="86">
        <f t="shared" si="255"/>
        <v>46527</v>
      </c>
      <c r="C520" s="82">
        <f t="shared" si="256"/>
        <v>366</v>
      </c>
      <c r="D520" s="82">
        <f t="shared" si="258"/>
        <v>30</v>
      </c>
      <c r="E520" s="85">
        <f t="shared" si="257"/>
        <v>4204</v>
      </c>
      <c r="F520" s="103">
        <f t="shared" si="275"/>
        <v>600.57142857142856</v>
      </c>
      <c r="G520" s="82">
        <f t="shared" si="276"/>
        <v>600</v>
      </c>
      <c r="H520" s="85">
        <f t="shared" si="277"/>
        <v>4</v>
      </c>
      <c r="I520" s="87">
        <f t="shared" si="278"/>
        <v>138</v>
      </c>
      <c r="J520" s="104">
        <f t="shared" si="279"/>
        <v>0</v>
      </c>
      <c r="K520" s="87">
        <f t="shared" si="259"/>
        <v>11</v>
      </c>
      <c r="L520" s="85">
        <f t="shared" si="260"/>
        <v>186</v>
      </c>
      <c r="M520" s="82">
        <f t="shared" si="280"/>
        <v>4.2857142857142856</v>
      </c>
      <c r="N520" s="82">
        <f t="shared" si="261"/>
        <v>4</v>
      </c>
      <c r="O520" s="85">
        <f t="shared" si="281"/>
        <v>2</v>
      </c>
      <c r="P520" s="87">
        <f t="shared" si="282"/>
        <v>1</v>
      </c>
      <c r="Q520" s="85">
        <f t="shared" si="283"/>
        <v>0</v>
      </c>
      <c r="R520" s="87">
        <f t="shared" si="284"/>
        <v>0</v>
      </c>
      <c r="S520" s="85">
        <f t="shared" si="285"/>
        <v>30</v>
      </c>
      <c r="T520" s="87">
        <v>139</v>
      </c>
      <c r="U520" s="82"/>
      <c r="V520" s="108">
        <f t="shared" si="286"/>
        <v>46893</v>
      </c>
      <c r="W520" s="109">
        <f t="shared" si="262"/>
        <v>0</v>
      </c>
      <c r="X520" s="95">
        <f t="shared" si="263"/>
        <v>2</v>
      </c>
      <c r="Y520" s="110">
        <f t="shared" si="264"/>
        <v>139</v>
      </c>
      <c r="Z520" s="111">
        <f t="shared" si="287"/>
        <v>1383.58</v>
      </c>
      <c r="AA520" s="112">
        <f t="shared" si="288"/>
        <v>50</v>
      </c>
      <c r="AB520" s="112">
        <f t="shared" si="265"/>
        <v>1333.58</v>
      </c>
      <c r="AC520" s="111">
        <f t="shared" si="300"/>
        <v>111.62</v>
      </c>
      <c r="AD520" s="113">
        <f t="shared" si="303"/>
        <v>1221.96</v>
      </c>
      <c r="AE520" s="114">
        <f t="shared" si="289"/>
        <v>52354.15000000006</v>
      </c>
      <c r="AF520" s="86">
        <f t="shared" si="301"/>
        <v>46893</v>
      </c>
      <c r="AG520" s="86">
        <f t="shared" si="266"/>
        <v>46527</v>
      </c>
      <c r="AH520" s="211">
        <f t="shared" si="267"/>
        <v>366</v>
      </c>
      <c r="AI520" s="213">
        <f t="shared" si="268"/>
        <v>30</v>
      </c>
      <c r="AJ520" s="218">
        <f t="shared" si="302"/>
        <v>4204</v>
      </c>
      <c r="AK520" s="103">
        <f t="shared" si="290"/>
        <v>600.57142857142856</v>
      </c>
      <c r="AL520" s="82">
        <f t="shared" si="291"/>
        <v>600</v>
      </c>
      <c r="AM520" s="105">
        <f t="shared" si="292"/>
        <v>4</v>
      </c>
      <c r="AN520" s="87">
        <f t="shared" si="293"/>
        <v>138</v>
      </c>
      <c r="AO520" s="240">
        <f t="shared" si="294"/>
        <v>5</v>
      </c>
      <c r="AP520" s="87">
        <f t="shared" si="295"/>
        <v>11</v>
      </c>
      <c r="AQ520" s="85">
        <f t="shared" si="296"/>
        <v>187</v>
      </c>
      <c r="AR520" s="232">
        <f t="shared" si="269"/>
        <v>2</v>
      </c>
      <c r="AS520" s="112">
        <f t="shared" si="270"/>
        <v>1.2129354578687637</v>
      </c>
      <c r="AT520" s="125">
        <f t="shared" si="271"/>
        <v>1071.1879570092781</v>
      </c>
      <c r="AU520" s="256">
        <f t="shared" si="272"/>
        <v>1127.549441293083</v>
      </c>
      <c r="AV520" s="109">
        <f t="shared" si="273"/>
        <v>47362.877307749266</v>
      </c>
      <c r="AW520" s="199">
        <f t="shared" si="297"/>
        <v>1.6275486674072708</v>
      </c>
      <c r="AX520" s="95">
        <f t="shared" si="274"/>
        <v>1492.3600656032181</v>
      </c>
      <c r="AY520" s="194">
        <f t="shared" si="298"/>
        <v>46893</v>
      </c>
      <c r="BA520" s="194">
        <f t="shared" si="299"/>
        <v>46893</v>
      </c>
      <c r="BL520" s="151"/>
      <c r="BM520" s="151"/>
      <c r="BN520" s="151"/>
      <c r="BO520" s="151"/>
      <c r="BP520" s="151"/>
      <c r="BQ520" s="151"/>
      <c r="BR520" s="151"/>
      <c r="BS520" s="96"/>
    </row>
    <row r="521" spans="1:71" hidden="1" x14ac:dyDescent="0.3">
      <c r="A521" s="21">
        <v>140</v>
      </c>
      <c r="B521" s="86">
        <f t="shared" si="255"/>
        <v>46558</v>
      </c>
      <c r="C521" s="82">
        <f t="shared" si="256"/>
        <v>366</v>
      </c>
      <c r="D521" s="82">
        <f t="shared" si="258"/>
        <v>31</v>
      </c>
      <c r="E521" s="85">
        <f t="shared" si="257"/>
        <v>4235</v>
      </c>
      <c r="F521" s="103">
        <f t="shared" si="275"/>
        <v>605</v>
      </c>
      <c r="G521" s="82">
        <f t="shared" si="276"/>
        <v>605</v>
      </c>
      <c r="H521" s="85">
        <f t="shared" si="277"/>
        <v>0</v>
      </c>
      <c r="I521" s="87">
        <f t="shared" si="278"/>
        <v>139</v>
      </c>
      <c r="J521" s="104">
        <f t="shared" si="279"/>
        <v>0</v>
      </c>
      <c r="K521" s="87">
        <f t="shared" si="259"/>
        <v>11</v>
      </c>
      <c r="L521" s="85">
        <f t="shared" si="260"/>
        <v>217</v>
      </c>
      <c r="M521" s="82">
        <f t="shared" si="280"/>
        <v>4.4285714285714288</v>
      </c>
      <c r="N521" s="82">
        <f t="shared" si="261"/>
        <v>4</v>
      </c>
      <c r="O521" s="85">
        <f t="shared" si="281"/>
        <v>3</v>
      </c>
      <c r="P521" s="87">
        <f t="shared" si="282"/>
        <v>1</v>
      </c>
      <c r="Q521" s="85">
        <f t="shared" si="283"/>
        <v>0</v>
      </c>
      <c r="R521" s="87">
        <f t="shared" si="284"/>
        <v>0</v>
      </c>
      <c r="S521" s="85">
        <f t="shared" si="285"/>
        <v>31</v>
      </c>
      <c r="T521" s="87">
        <v>140</v>
      </c>
      <c r="U521" s="82"/>
      <c r="V521" s="108">
        <f t="shared" si="286"/>
        <v>46924</v>
      </c>
      <c r="W521" s="109">
        <f t="shared" si="262"/>
        <v>0</v>
      </c>
      <c r="X521" s="95">
        <f t="shared" si="263"/>
        <v>2</v>
      </c>
      <c r="Y521" s="110">
        <f t="shared" si="264"/>
        <v>140</v>
      </c>
      <c r="Z521" s="111">
        <f t="shared" si="287"/>
        <v>1383.58</v>
      </c>
      <c r="AA521" s="112">
        <f t="shared" si="288"/>
        <v>50</v>
      </c>
      <c r="AB521" s="112">
        <f t="shared" si="265"/>
        <v>1333.58</v>
      </c>
      <c r="AC521" s="111">
        <f t="shared" si="300"/>
        <v>109.07</v>
      </c>
      <c r="AD521" s="113">
        <f t="shared" si="303"/>
        <v>1224.51</v>
      </c>
      <c r="AE521" s="114">
        <f t="shared" si="289"/>
        <v>51129.640000000058</v>
      </c>
      <c r="AF521" s="86">
        <f t="shared" si="301"/>
        <v>46924</v>
      </c>
      <c r="AG521" s="86">
        <f t="shared" si="266"/>
        <v>46558</v>
      </c>
      <c r="AH521" s="211">
        <f t="shared" si="267"/>
        <v>366</v>
      </c>
      <c r="AI521" s="213">
        <f t="shared" si="268"/>
        <v>31</v>
      </c>
      <c r="AJ521" s="218">
        <f t="shared" si="302"/>
        <v>4235</v>
      </c>
      <c r="AK521" s="103">
        <f t="shared" si="290"/>
        <v>605</v>
      </c>
      <c r="AL521" s="82">
        <f t="shared" si="291"/>
        <v>605</v>
      </c>
      <c r="AM521" s="105">
        <f t="shared" si="292"/>
        <v>0</v>
      </c>
      <c r="AN521" s="87">
        <f t="shared" si="293"/>
        <v>139</v>
      </c>
      <c r="AO521" s="240">
        <f t="shared" si="294"/>
        <v>5</v>
      </c>
      <c r="AP521" s="87">
        <f t="shared" si="295"/>
        <v>11</v>
      </c>
      <c r="AQ521" s="85">
        <f t="shared" si="296"/>
        <v>218</v>
      </c>
      <c r="AR521" s="232">
        <f t="shared" si="269"/>
        <v>2</v>
      </c>
      <c r="AS521" s="112">
        <f t="shared" si="270"/>
        <v>1.2085793163621688</v>
      </c>
      <c r="AT521" s="125">
        <f t="shared" si="271"/>
        <v>1069.9750215514093</v>
      </c>
      <c r="AU521" s="256">
        <f t="shared" si="272"/>
        <v>1125.8373614076677</v>
      </c>
      <c r="AV521" s="109">
        <f t="shared" si="273"/>
        <v>46235.32786645618</v>
      </c>
      <c r="AW521" s="199">
        <f t="shared" si="297"/>
        <v>1.6250773847885618</v>
      </c>
      <c r="AX521" s="95">
        <f t="shared" si="274"/>
        <v>1490.7325169358107</v>
      </c>
      <c r="AY521" s="194">
        <f t="shared" si="298"/>
        <v>46924</v>
      </c>
      <c r="BA521" s="194">
        <f t="shared" si="299"/>
        <v>46924</v>
      </c>
      <c r="BL521" s="151"/>
      <c r="BM521" s="151"/>
      <c r="BN521" s="151"/>
      <c r="BO521" s="151"/>
      <c r="BP521" s="151"/>
      <c r="BQ521" s="151"/>
      <c r="BR521" s="151"/>
      <c r="BS521" s="96"/>
    </row>
    <row r="522" spans="1:71" hidden="1" x14ac:dyDescent="0.3">
      <c r="A522" s="21">
        <v>141</v>
      </c>
      <c r="B522" s="86">
        <f t="shared" si="255"/>
        <v>46588</v>
      </c>
      <c r="C522" s="82">
        <f t="shared" si="256"/>
        <v>366</v>
      </c>
      <c r="D522" s="82">
        <f t="shared" si="258"/>
        <v>30</v>
      </c>
      <c r="E522" s="85">
        <f t="shared" si="257"/>
        <v>4265</v>
      </c>
      <c r="F522" s="103">
        <f t="shared" si="275"/>
        <v>609.28571428571433</v>
      </c>
      <c r="G522" s="82">
        <f t="shared" si="276"/>
        <v>609</v>
      </c>
      <c r="H522" s="85">
        <f t="shared" si="277"/>
        <v>2</v>
      </c>
      <c r="I522" s="87">
        <f t="shared" si="278"/>
        <v>140</v>
      </c>
      <c r="J522" s="104">
        <f t="shared" si="279"/>
        <v>0</v>
      </c>
      <c r="K522" s="87">
        <f t="shared" si="259"/>
        <v>11</v>
      </c>
      <c r="L522" s="85">
        <f t="shared" si="260"/>
        <v>247</v>
      </c>
      <c r="M522" s="82">
        <f t="shared" si="280"/>
        <v>4.2857142857142856</v>
      </c>
      <c r="N522" s="82">
        <f t="shared" si="261"/>
        <v>4</v>
      </c>
      <c r="O522" s="85">
        <f t="shared" si="281"/>
        <v>2</v>
      </c>
      <c r="P522" s="87">
        <f t="shared" si="282"/>
        <v>1</v>
      </c>
      <c r="Q522" s="85">
        <f t="shared" si="283"/>
        <v>0</v>
      </c>
      <c r="R522" s="87">
        <f t="shared" si="284"/>
        <v>0</v>
      </c>
      <c r="S522" s="85">
        <f t="shared" si="285"/>
        <v>30</v>
      </c>
      <c r="T522" s="87">
        <v>141</v>
      </c>
      <c r="U522" s="82"/>
      <c r="V522" s="108">
        <f t="shared" si="286"/>
        <v>46954</v>
      </c>
      <c r="W522" s="109">
        <f t="shared" si="262"/>
        <v>0</v>
      </c>
      <c r="X522" s="95">
        <f t="shared" si="263"/>
        <v>2</v>
      </c>
      <c r="Y522" s="110">
        <f t="shared" si="264"/>
        <v>141</v>
      </c>
      <c r="Z522" s="111">
        <f t="shared" si="287"/>
        <v>1383.58</v>
      </c>
      <c r="AA522" s="112">
        <f t="shared" si="288"/>
        <v>50</v>
      </c>
      <c r="AB522" s="112">
        <f t="shared" si="265"/>
        <v>1333.58</v>
      </c>
      <c r="AC522" s="111">
        <f t="shared" si="300"/>
        <v>106.52</v>
      </c>
      <c r="AD522" s="113">
        <f t="shared" si="303"/>
        <v>1227.06</v>
      </c>
      <c r="AE522" s="114">
        <f t="shared" si="289"/>
        <v>49902.58000000006</v>
      </c>
      <c r="AF522" s="86">
        <f t="shared" si="301"/>
        <v>46954</v>
      </c>
      <c r="AG522" s="86">
        <f t="shared" si="266"/>
        <v>46588</v>
      </c>
      <c r="AH522" s="211">
        <f t="shared" si="267"/>
        <v>366</v>
      </c>
      <c r="AI522" s="213">
        <f t="shared" si="268"/>
        <v>30</v>
      </c>
      <c r="AJ522" s="218">
        <f t="shared" si="302"/>
        <v>4265</v>
      </c>
      <c r="AK522" s="103">
        <f t="shared" si="290"/>
        <v>609.28571428571433</v>
      </c>
      <c r="AL522" s="82">
        <f t="shared" si="291"/>
        <v>609</v>
      </c>
      <c r="AM522" s="105">
        <f t="shared" si="292"/>
        <v>2</v>
      </c>
      <c r="AN522" s="87">
        <f t="shared" si="293"/>
        <v>140</v>
      </c>
      <c r="AO522" s="240">
        <f t="shared" si="294"/>
        <v>5</v>
      </c>
      <c r="AP522" s="87">
        <f t="shared" si="295"/>
        <v>11</v>
      </c>
      <c r="AQ522" s="85">
        <f t="shared" si="296"/>
        <v>248</v>
      </c>
      <c r="AR522" s="232">
        <f t="shared" si="269"/>
        <v>2</v>
      </c>
      <c r="AS522" s="112">
        <f t="shared" si="270"/>
        <v>1.2042388195205085</v>
      </c>
      <c r="AT522" s="125">
        <f t="shared" si="271"/>
        <v>1068.7664422350472</v>
      </c>
      <c r="AU522" s="256">
        <f t="shared" si="272"/>
        <v>1124.182985145316</v>
      </c>
      <c r="AV522" s="109">
        <f t="shared" si="273"/>
        <v>45109.49050504851</v>
      </c>
      <c r="AW522" s="199">
        <f t="shared" si="297"/>
        <v>1.6226893938210947</v>
      </c>
      <c r="AX522" s="95">
        <f t="shared" si="274"/>
        <v>1489.1074395510223</v>
      </c>
      <c r="AY522" s="194">
        <f t="shared" si="298"/>
        <v>46954</v>
      </c>
      <c r="BA522" s="194">
        <f t="shared" si="299"/>
        <v>46954</v>
      </c>
      <c r="BL522" s="151"/>
      <c r="BM522" s="151"/>
      <c r="BN522" s="151"/>
      <c r="BO522" s="151"/>
      <c r="BP522" s="151"/>
      <c r="BQ522" s="151"/>
      <c r="BR522" s="151"/>
      <c r="BS522" s="96"/>
    </row>
    <row r="523" spans="1:71" hidden="1" x14ac:dyDescent="0.3">
      <c r="A523" s="21">
        <v>142</v>
      </c>
      <c r="B523" s="86">
        <f t="shared" si="255"/>
        <v>46619</v>
      </c>
      <c r="C523" s="82">
        <f t="shared" si="256"/>
        <v>366</v>
      </c>
      <c r="D523" s="82">
        <f t="shared" si="258"/>
        <v>31</v>
      </c>
      <c r="E523" s="85">
        <f t="shared" si="257"/>
        <v>4296</v>
      </c>
      <c r="F523" s="103">
        <f t="shared" si="275"/>
        <v>613.71428571428567</v>
      </c>
      <c r="G523" s="82">
        <f t="shared" si="276"/>
        <v>613</v>
      </c>
      <c r="H523" s="85">
        <f t="shared" si="277"/>
        <v>5</v>
      </c>
      <c r="I523" s="87">
        <f t="shared" si="278"/>
        <v>141</v>
      </c>
      <c r="J523" s="104">
        <f t="shared" si="279"/>
        <v>0</v>
      </c>
      <c r="K523" s="87">
        <f t="shared" si="259"/>
        <v>11</v>
      </c>
      <c r="L523" s="85">
        <f t="shared" si="260"/>
        <v>278</v>
      </c>
      <c r="M523" s="82">
        <f t="shared" si="280"/>
        <v>4.4285714285714288</v>
      </c>
      <c r="N523" s="82">
        <f t="shared" si="261"/>
        <v>4</v>
      </c>
      <c r="O523" s="85">
        <f t="shared" si="281"/>
        <v>3</v>
      </c>
      <c r="P523" s="87">
        <f t="shared" si="282"/>
        <v>1</v>
      </c>
      <c r="Q523" s="85">
        <f t="shared" si="283"/>
        <v>0</v>
      </c>
      <c r="R523" s="87">
        <f t="shared" si="284"/>
        <v>0</v>
      </c>
      <c r="S523" s="85">
        <f t="shared" si="285"/>
        <v>31</v>
      </c>
      <c r="T523" s="87">
        <v>142</v>
      </c>
      <c r="U523" s="82"/>
      <c r="V523" s="108">
        <f t="shared" si="286"/>
        <v>46985</v>
      </c>
      <c r="W523" s="109">
        <f t="shared" si="262"/>
        <v>0</v>
      </c>
      <c r="X523" s="95">
        <f t="shared" si="263"/>
        <v>2</v>
      </c>
      <c r="Y523" s="110">
        <f t="shared" si="264"/>
        <v>142</v>
      </c>
      <c r="Z523" s="111">
        <f t="shared" si="287"/>
        <v>1383.58</v>
      </c>
      <c r="AA523" s="112">
        <f t="shared" si="288"/>
        <v>50</v>
      </c>
      <c r="AB523" s="112">
        <f t="shared" si="265"/>
        <v>1333.58</v>
      </c>
      <c r="AC523" s="111">
        <f t="shared" si="300"/>
        <v>103.96</v>
      </c>
      <c r="AD523" s="113">
        <f t="shared" si="303"/>
        <v>1229.6199999999999</v>
      </c>
      <c r="AE523" s="114">
        <f t="shared" si="289"/>
        <v>48672.960000000057</v>
      </c>
      <c r="AF523" s="86">
        <f t="shared" si="301"/>
        <v>46985</v>
      </c>
      <c r="AG523" s="86">
        <f t="shared" si="266"/>
        <v>46619</v>
      </c>
      <c r="AH523" s="211">
        <f t="shared" si="267"/>
        <v>366</v>
      </c>
      <c r="AI523" s="213">
        <f t="shared" si="268"/>
        <v>31</v>
      </c>
      <c r="AJ523" s="218">
        <f t="shared" si="302"/>
        <v>4296</v>
      </c>
      <c r="AK523" s="103">
        <f t="shared" si="290"/>
        <v>613.71428571428567</v>
      </c>
      <c r="AL523" s="82">
        <f t="shared" si="291"/>
        <v>613</v>
      </c>
      <c r="AM523" s="105">
        <f t="shared" si="292"/>
        <v>5</v>
      </c>
      <c r="AN523" s="87">
        <f t="shared" si="293"/>
        <v>141</v>
      </c>
      <c r="AO523" s="240">
        <f t="shared" si="294"/>
        <v>5</v>
      </c>
      <c r="AP523" s="87">
        <f t="shared" si="295"/>
        <v>11</v>
      </c>
      <c r="AQ523" s="85">
        <f t="shared" si="296"/>
        <v>279</v>
      </c>
      <c r="AR523" s="232">
        <f t="shared" si="269"/>
        <v>2</v>
      </c>
      <c r="AS523" s="112">
        <f t="shared" si="270"/>
        <v>1.1999139111574668</v>
      </c>
      <c r="AT523" s="125">
        <f t="shared" si="271"/>
        <v>1067.5622034155267</v>
      </c>
      <c r="AU523" s="256">
        <f t="shared" si="272"/>
        <v>1122.4760169132301</v>
      </c>
      <c r="AV523" s="109">
        <f t="shared" si="273"/>
        <v>43985.307519903195</v>
      </c>
      <c r="AW523" s="199">
        <f t="shared" si="297"/>
        <v>1.6202254895613823</v>
      </c>
      <c r="AX523" s="95">
        <f t="shared" si="274"/>
        <v>1487.4847501572012</v>
      </c>
      <c r="AY523" s="194">
        <f t="shared" si="298"/>
        <v>46985</v>
      </c>
      <c r="BA523" s="194">
        <f t="shared" si="299"/>
        <v>46985</v>
      </c>
      <c r="BL523" s="151"/>
      <c r="BM523" s="151"/>
      <c r="BN523" s="151"/>
      <c r="BO523" s="151"/>
      <c r="BP523" s="151"/>
      <c r="BQ523" s="151"/>
      <c r="BR523" s="151"/>
      <c r="BS523" s="96"/>
    </row>
    <row r="524" spans="1:71" hidden="1" x14ac:dyDescent="0.3">
      <c r="A524" s="21">
        <v>143</v>
      </c>
      <c r="B524" s="86">
        <f t="shared" si="255"/>
        <v>46650</v>
      </c>
      <c r="C524" s="82">
        <f t="shared" si="256"/>
        <v>366</v>
      </c>
      <c r="D524" s="82">
        <f t="shared" si="258"/>
        <v>31</v>
      </c>
      <c r="E524" s="85">
        <f t="shared" si="257"/>
        <v>4327</v>
      </c>
      <c r="F524" s="103">
        <f t="shared" si="275"/>
        <v>618.14285714285711</v>
      </c>
      <c r="G524" s="82">
        <f t="shared" si="276"/>
        <v>618</v>
      </c>
      <c r="H524" s="85">
        <f t="shared" si="277"/>
        <v>1</v>
      </c>
      <c r="I524" s="87">
        <f t="shared" si="278"/>
        <v>142</v>
      </c>
      <c r="J524" s="104">
        <f t="shared" si="279"/>
        <v>0</v>
      </c>
      <c r="K524" s="87">
        <f t="shared" si="259"/>
        <v>11</v>
      </c>
      <c r="L524" s="85">
        <f t="shared" si="260"/>
        <v>309</v>
      </c>
      <c r="M524" s="82">
        <f t="shared" si="280"/>
        <v>4.4285714285714288</v>
      </c>
      <c r="N524" s="82">
        <f t="shared" si="261"/>
        <v>4</v>
      </c>
      <c r="O524" s="85">
        <f t="shared" si="281"/>
        <v>3</v>
      </c>
      <c r="P524" s="87">
        <f t="shared" si="282"/>
        <v>1</v>
      </c>
      <c r="Q524" s="85">
        <f t="shared" si="283"/>
        <v>0</v>
      </c>
      <c r="R524" s="87">
        <f t="shared" si="284"/>
        <v>0</v>
      </c>
      <c r="S524" s="85">
        <f t="shared" si="285"/>
        <v>31</v>
      </c>
      <c r="T524" s="87">
        <v>143</v>
      </c>
      <c r="U524" s="82"/>
      <c r="V524" s="108">
        <f t="shared" si="286"/>
        <v>47016</v>
      </c>
      <c r="W524" s="109">
        <f t="shared" si="262"/>
        <v>0</v>
      </c>
      <c r="X524" s="95">
        <f t="shared" si="263"/>
        <v>2</v>
      </c>
      <c r="Y524" s="110">
        <f t="shared" si="264"/>
        <v>143</v>
      </c>
      <c r="Z524" s="111">
        <f t="shared" si="287"/>
        <v>1383.58</v>
      </c>
      <c r="AA524" s="112">
        <f t="shared" si="288"/>
        <v>50</v>
      </c>
      <c r="AB524" s="112">
        <f t="shared" si="265"/>
        <v>1333.58</v>
      </c>
      <c r="AC524" s="111">
        <f t="shared" si="300"/>
        <v>101.4</v>
      </c>
      <c r="AD524" s="113">
        <f t="shared" si="303"/>
        <v>1232.1799999999998</v>
      </c>
      <c r="AE524" s="114">
        <f t="shared" si="289"/>
        <v>47440.780000000057</v>
      </c>
      <c r="AF524" s="86">
        <f t="shared" si="301"/>
        <v>47016</v>
      </c>
      <c r="AG524" s="86">
        <f t="shared" si="266"/>
        <v>46650</v>
      </c>
      <c r="AH524" s="211">
        <f t="shared" si="267"/>
        <v>366</v>
      </c>
      <c r="AI524" s="213">
        <f t="shared" si="268"/>
        <v>31</v>
      </c>
      <c r="AJ524" s="218">
        <f t="shared" si="302"/>
        <v>4327</v>
      </c>
      <c r="AK524" s="103">
        <f t="shared" si="290"/>
        <v>618.14285714285711</v>
      </c>
      <c r="AL524" s="82">
        <f t="shared" si="291"/>
        <v>618</v>
      </c>
      <c r="AM524" s="105">
        <f t="shared" si="292"/>
        <v>1</v>
      </c>
      <c r="AN524" s="87">
        <f t="shared" si="293"/>
        <v>142</v>
      </c>
      <c r="AO524" s="240">
        <f t="shared" si="294"/>
        <v>5</v>
      </c>
      <c r="AP524" s="87">
        <f t="shared" si="295"/>
        <v>11</v>
      </c>
      <c r="AQ524" s="85">
        <f t="shared" si="296"/>
        <v>310</v>
      </c>
      <c r="AR524" s="232">
        <f t="shared" si="269"/>
        <v>2</v>
      </c>
      <c r="AS524" s="112">
        <f t="shared" si="270"/>
        <v>1.1956045352885167</v>
      </c>
      <c r="AT524" s="125">
        <f t="shared" si="271"/>
        <v>1066.3622895043693</v>
      </c>
      <c r="AU524" s="256">
        <f t="shared" si="272"/>
        <v>1120.7716405550505</v>
      </c>
      <c r="AV524" s="109">
        <f t="shared" si="273"/>
        <v>42862.831502989968</v>
      </c>
      <c r="AW524" s="199">
        <f t="shared" si="297"/>
        <v>1.6177653265131577</v>
      </c>
      <c r="AX524" s="95">
        <f t="shared" si="274"/>
        <v>1485.8645246676399</v>
      </c>
      <c r="AY524" s="194">
        <f t="shared" si="298"/>
        <v>47016</v>
      </c>
      <c r="BA524" s="194">
        <f t="shared" si="299"/>
        <v>47016</v>
      </c>
      <c r="BL524" s="151"/>
      <c r="BM524" s="151"/>
      <c r="BN524" s="151"/>
      <c r="BO524" s="151"/>
      <c r="BP524" s="151"/>
      <c r="BQ524" s="151"/>
      <c r="BR524" s="151"/>
      <c r="BS524" s="96"/>
    </row>
    <row r="525" spans="1:71" hidden="1" x14ac:dyDescent="0.3">
      <c r="A525" s="21">
        <v>144</v>
      </c>
      <c r="B525" s="86">
        <f t="shared" si="255"/>
        <v>46680</v>
      </c>
      <c r="C525" s="82">
        <f t="shared" si="256"/>
        <v>366</v>
      </c>
      <c r="D525" s="82">
        <f t="shared" si="258"/>
        <v>30</v>
      </c>
      <c r="E525" s="85">
        <f t="shared" si="257"/>
        <v>4357</v>
      </c>
      <c r="F525" s="103">
        <f t="shared" si="275"/>
        <v>622.42857142857144</v>
      </c>
      <c r="G525" s="82">
        <f t="shared" si="276"/>
        <v>622</v>
      </c>
      <c r="H525" s="85">
        <f t="shared" si="277"/>
        <v>3</v>
      </c>
      <c r="I525" s="87">
        <f t="shared" si="278"/>
        <v>143</v>
      </c>
      <c r="J525" s="104">
        <f t="shared" si="279"/>
        <v>0</v>
      </c>
      <c r="K525" s="87">
        <f t="shared" si="259"/>
        <v>11</v>
      </c>
      <c r="L525" s="85">
        <f t="shared" si="260"/>
        <v>339</v>
      </c>
      <c r="M525" s="82">
        <f t="shared" si="280"/>
        <v>4.2857142857142856</v>
      </c>
      <c r="N525" s="82">
        <f t="shared" si="261"/>
        <v>4</v>
      </c>
      <c r="O525" s="85">
        <f t="shared" si="281"/>
        <v>2</v>
      </c>
      <c r="P525" s="87">
        <f t="shared" si="282"/>
        <v>1</v>
      </c>
      <c r="Q525" s="85">
        <f t="shared" si="283"/>
        <v>0</v>
      </c>
      <c r="R525" s="87">
        <f t="shared" si="284"/>
        <v>0</v>
      </c>
      <c r="S525" s="85">
        <f t="shared" si="285"/>
        <v>30</v>
      </c>
      <c r="T525" s="87">
        <v>144</v>
      </c>
      <c r="U525" s="82"/>
      <c r="V525" s="108">
        <f t="shared" si="286"/>
        <v>47046</v>
      </c>
      <c r="W525" s="109">
        <f t="shared" si="262"/>
        <v>0</v>
      </c>
      <c r="X525" s="95">
        <f t="shared" si="263"/>
        <v>2</v>
      </c>
      <c r="Y525" s="110">
        <f t="shared" si="264"/>
        <v>144</v>
      </c>
      <c r="Z525" s="111">
        <f t="shared" si="287"/>
        <v>1383.58</v>
      </c>
      <c r="AA525" s="112">
        <f t="shared" si="288"/>
        <v>50</v>
      </c>
      <c r="AB525" s="112">
        <f t="shared" si="265"/>
        <v>1333.58</v>
      </c>
      <c r="AC525" s="111">
        <f t="shared" si="300"/>
        <v>98.83</v>
      </c>
      <c r="AD525" s="113">
        <f t="shared" si="303"/>
        <v>1234.75</v>
      </c>
      <c r="AE525" s="114">
        <f t="shared" si="289"/>
        <v>46206.030000000057</v>
      </c>
      <c r="AF525" s="86">
        <f t="shared" si="301"/>
        <v>47046</v>
      </c>
      <c r="AG525" s="86">
        <f t="shared" si="266"/>
        <v>46680</v>
      </c>
      <c r="AH525" s="211">
        <f t="shared" si="267"/>
        <v>366</v>
      </c>
      <c r="AI525" s="213">
        <f t="shared" si="268"/>
        <v>30</v>
      </c>
      <c r="AJ525" s="218">
        <f t="shared" si="302"/>
        <v>4357</v>
      </c>
      <c r="AK525" s="103">
        <f t="shared" si="290"/>
        <v>622.42857142857144</v>
      </c>
      <c r="AL525" s="82">
        <f t="shared" si="291"/>
        <v>622</v>
      </c>
      <c r="AM525" s="105">
        <f t="shared" si="292"/>
        <v>3</v>
      </c>
      <c r="AN525" s="87">
        <f t="shared" si="293"/>
        <v>143</v>
      </c>
      <c r="AO525" s="240">
        <f t="shared" si="294"/>
        <v>5</v>
      </c>
      <c r="AP525" s="87">
        <f t="shared" si="295"/>
        <v>11</v>
      </c>
      <c r="AQ525" s="85">
        <f t="shared" si="296"/>
        <v>340</v>
      </c>
      <c r="AR525" s="232">
        <f t="shared" si="269"/>
        <v>2</v>
      </c>
      <c r="AS525" s="112">
        <f t="shared" si="270"/>
        <v>1.1913106361301931</v>
      </c>
      <c r="AT525" s="125">
        <f t="shared" si="271"/>
        <v>1065.1666849690807</v>
      </c>
      <c r="AU525" s="256">
        <f t="shared" si="272"/>
        <v>1119.1247081816814</v>
      </c>
      <c r="AV525" s="109">
        <f t="shared" si="273"/>
        <v>41742.059862434915</v>
      </c>
      <c r="AW525" s="199">
        <f t="shared" si="297"/>
        <v>1.6153880803442333</v>
      </c>
      <c r="AX525" s="95">
        <f t="shared" si="274"/>
        <v>1484.2467593411268</v>
      </c>
      <c r="AY525" s="194">
        <f t="shared" si="298"/>
        <v>47046</v>
      </c>
      <c r="BA525" s="194">
        <f t="shared" si="299"/>
        <v>47046</v>
      </c>
      <c r="BL525" s="151"/>
      <c r="BM525" s="151"/>
      <c r="BN525" s="151"/>
      <c r="BO525" s="151"/>
      <c r="BP525" s="151"/>
      <c r="BQ525" s="151"/>
      <c r="BR525" s="151"/>
      <c r="BS525" s="96"/>
    </row>
    <row r="526" spans="1:71" hidden="1" x14ac:dyDescent="0.3">
      <c r="A526" s="21">
        <v>145</v>
      </c>
      <c r="B526" s="86">
        <f t="shared" si="255"/>
        <v>46711</v>
      </c>
      <c r="C526" s="82">
        <f t="shared" si="256"/>
        <v>366</v>
      </c>
      <c r="D526" s="82">
        <f t="shared" si="258"/>
        <v>31</v>
      </c>
      <c r="E526" s="85">
        <f t="shared" si="257"/>
        <v>4388</v>
      </c>
      <c r="F526" s="103">
        <f t="shared" si="275"/>
        <v>626.85714285714289</v>
      </c>
      <c r="G526" s="82">
        <f t="shared" si="276"/>
        <v>626</v>
      </c>
      <c r="H526" s="85">
        <f t="shared" si="277"/>
        <v>6</v>
      </c>
      <c r="I526" s="87">
        <f t="shared" si="278"/>
        <v>144</v>
      </c>
      <c r="J526" s="104">
        <f t="shared" si="279"/>
        <v>0</v>
      </c>
      <c r="K526" s="87">
        <f t="shared" si="259"/>
        <v>12</v>
      </c>
      <c r="L526" s="85">
        <f t="shared" si="260"/>
        <v>5</v>
      </c>
      <c r="M526" s="82">
        <f t="shared" si="280"/>
        <v>4.4285714285714288</v>
      </c>
      <c r="N526" s="82">
        <f t="shared" si="261"/>
        <v>4</v>
      </c>
      <c r="O526" s="85">
        <f t="shared" si="281"/>
        <v>3</v>
      </c>
      <c r="P526" s="87">
        <f t="shared" si="282"/>
        <v>1</v>
      </c>
      <c r="Q526" s="85">
        <f t="shared" si="283"/>
        <v>0</v>
      </c>
      <c r="R526" s="87">
        <f t="shared" si="284"/>
        <v>0</v>
      </c>
      <c r="S526" s="85">
        <f t="shared" si="285"/>
        <v>31</v>
      </c>
      <c r="T526" s="87">
        <v>145</v>
      </c>
      <c r="U526" s="82">
        <f>T526</f>
        <v>145</v>
      </c>
      <c r="V526" s="108">
        <f t="shared" si="286"/>
        <v>47077</v>
      </c>
      <c r="W526" s="109">
        <f t="shared" si="262"/>
        <v>600</v>
      </c>
      <c r="X526" s="95">
        <f t="shared" si="263"/>
        <v>2</v>
      </c>
      <c r="Y526" s="110">
        <f t="shared" si="264"/>
        <v>145</v>
      </c>
      <c r="Z526" s="111">
        <f t="shared" si="287"/>
        <v>1383.58</v>
      </c>
      <c r="AA526" s="112">
        <f t="shared" si="288"/>
        <v>50</v>
      </c>
      <c r="AB526" s="112">
        <f t="shared" si="265"/>
        <v>1333.58</v>
      </c>
      <c r="AC526" s="111">
        <f t="shared" si="300"/>
        <v>96.26</v>
      </c>
      <c r="AD526" s="113">
        <f t="shared" si="303"/>
        <v>1237.32</v>
      </c>
      <c r="AE526" s="114">
        <f t="shared" si="289"/>
        <v>44968.710000000057</v>
      </c>
      <c r="AF526" s="86">
        <f t="shared" si="301"/>
        <v>47077</v>
      </c>
      <c r="AG526" s="86">
        <f t="shared" si="266"/>
        <v>46711</v>
      </c>
      <c r="AH526" s="211">
        <f t="shared" si="267"/>
        <v>366</v>
      </c>
      <c r="AI526" s="213">
        <f t="shared" si="268"/>
        <v>31</v>
      </c>
      <c r="AJ526" s="218">
        <f t="shared" si="302"/>
        <v>4388</v>
      </c>
      <c r="AK526" s="103">
        <f t="shared" si="290"/>
        <v>626.85714285714289</v>
      </c>
      <c r="AL526" s="82">
        <f t="shared" si="291"/>
        <v>626</v>
      </c>
      <c r="AM526" s="105">
        <f t="shared" si="292"/>
        <v>6</v>
      </c>
      <c r="AN526" s="87">
        <f t="shared" si="293"/>
        <v>144</v>
      </c>
      <c r="AO526" s="240">
        <f t="shared" si="294"/>
        <v>5</v>
      </c>
      <c r="AP526" s="87">
        <f t="shared" si="295"/>
        <v>12</v>
      </c>
      <c r="AQ526" s="85">
        <f t="shared" si="296"/>
        <v>5</v>
      </c>
      <c r="AR526" s="232">
        <f t="shared" si="269"/>
        <v>602</v>
      </c>
      <c r="AS526" s="112">
        <f t="shared" si="270"/>
        <v>357.29667958791117</v>
      </c>
      <c r="AT526" s="125">
        <f t="shared" si="271"/>
        <v>1063.9753743329507</v>
      </c>
      <c r="AU526" s="256">
        <f t="shared" si="272"/>
        <v>1601.3059992136691</v>
      </c>
      <c r="AV526" s="109">
        <f t="shared" si="273"/>
        <v>40622.935154253231</v>
      </c>
      <c r="AW526" s="199">
        <f t="shared" si="297"/>
        <v>485.49351399924899</v>
      </c>
      <c r="AX526" s="95">
        <f t="shared" si="274"/>
        <v>1482.6313712607825</v>
      </c>
      <c r="AY526" s="194">
        <f t="shared" si="298"/>
        <v>47077</v>
      </c>
      <c r="BA526" s="194">
        <f t="shared" si="299"/>
        <v>47077</v>
      </c>
      <c r="BL526" s="151"/>
      <c r="BM526" s="151"/>
      <c r="BN526" s="151"/>
      <c r="BO526" s="151"/>
      <c r="BP526" s="151"/>
      <c r="BQ526" s="151"/>
      <c r="BR526" s="151"/>
      <c r="BS526" s="96"/>
    </row>
    <row r="527" spans="1:71" hidden="1" x14ac:dyDescent="0.3">
      <c r="A527" s="21">
        <v>146</v>
      </c>
      <c r="B527" s="86">
        <f t="shared" si="255"/>
        <v>46741</v>
      </c>
      <c r="C527" s="82">
        <f t="shared" si="256"/>
        <v>366</v>
      </c>
      <c r="D527" s="82">
        <f t="shared" si="258"/>
        <v>30</v>
      </c>
      <c r="E527" s="85">
        <f t="shared" si="257"/>
        <v>4418</v>
      </c>
      <c r="F527" s="103">
        <f t="shared" si="275"/>
        <v>631.14285714285711</v>
      </c>
      <c r="G527" s="82">
        <f t="shared" si="276"/>
        <v>631</v>
      </c>
      <c r="H527" s="85">
        <f t="shared" si="277"/>
        <v>1</v>
      </c>
      <c r="I527" s="87">
        <f t="shared" si="278"/>
        <v>145</v>
      </c>
      <c r="J527" s="104">
        <f t="shared" si="279"/>
        <v>0</v>
      </c>
      <c r="K527" s="87">
        <f t="shared" si="259"/>
        <v>12</v>
      </c>
      <c r="L527" s="85">
        <f t="shared" si="260"/>
        <v>35</v>
      </c>
      <c r="M527" s="82">
        <f t="shared" si="280"/>
        <v>4.2857142857142856</v>
      </c>
      <c r="N527" s="82">
        <f t="shared" si="261"/>
        <v>4</v>
      </c>
      <c r="O527" s="85">
        <f t="shared" si="281"/>
        <v>2</v>
      </c>
      <c r="P527" s="87">
        <f t="shared" si="282"/>
        <v>1</v>
      </c>
      <c r="Q527" s="85">
        <f t="shared" si="283"/>
        <v>0</v>
      </c>
      <c r="R527" s="87">
        <f t="shared" si="284"/>
        <v>0</v>
      </c>
      <c r="S527" s="85">
        <f t="shared" si="285"/>
        <v>30</v>
      </c>
      <c r="T527" s="87">
        <v>146</v>
      </c>
      <c r="U527" s="82"/>
      <c r="V527" s="108">
        <f t="shared" si="286"/>
        <v>47107</v>
      </c>
      <c r="W527" s="109">
        <f t="shared" si="262"/>
        <v>0</v>
      </c>
      <c r="X527" s="95">
        <f t="shared" si="263"/>
        <v>2</v>
      </c>
      <c r="Y527" s="110">
        <f t="shared" si="264"/>
        <v>146</v>
      </c>
      <c r="Z527" s="111">
        <f t="shared" si="287"/>
        <v>1383.58</v>
      </c>
      <c r="AA527" s="112">
        <f t="shared" si="288"/>
        <v>50</v>
      </c>
      <c r="AB527" s="112">
        <f t="shared" si="265"/>
        <v>1333.58</v>
      </c>
      <c r="AC527" s="111">
        <f t="shared" si="300"/>
        <v>93.68</v>
      </c>
      <c r="AD527" s="113">
        <f t="shared" si="303"/>
        <v>1239.8999999999999</v>
      </c>
      <c r="AE527" s="114">
        <f t="shared" si="289"/>
        <v>43728.810000000056</v>
      </c>
      <c r="AF527" s="86">
        <f t="shared" si="301"/>
        <v>47107</v>
      </c>
      <c r="AG527" s="86">
        <f t="shared" si="266"/>
        <v>46741</v>
      </c>
      <c r="AH527" s="211">
        <f t="shared" si="267"/>
        <v>366</v>
      </c>
      <c r="AI527" s="213">
        <f t="shared" si="268"/>
        <v>30</v>
      </c>
      <c r="AJ527" s="218">
        <f t="shared" si="302"/>
        <v>4418</v>
      </c>
      <c r="AK527" s="103">
        <f t="shared" si="290"/>
        <v>631.14285714285711</v>
      </c>
      <c r="AL527" s="82">
        <f t="shared" si="291"/>
        <v>631</v>
      </c>
      <c r="AM527" s="105">
        <f t="shared" si="292"/>
        <v>1</v>
      </c>
      <c r="AN527" s="87">
        <f t="shared" si="293"/>
        <v>145</v>
      </c>
      <c r="AO527" s="240">
        <f t="shared" si="294"/>
        <v>5</v>
      </c>
      <c r="AP527" s="87">
        <f t="shared" si="295"/>
        <v>12</v>
      </c>
      <c r="AQ527" s="85">
        <f t="shared" si="296"/>
        <v>35</v>
      </c>
      <c r="AR527" s="232">
        <f t="shared" si="269"/>
        <v>2</v>
      </c>
      <c r="AS527" s="112">
        <f t="shared" si="270"/>
        <v>1.1827690458125528</v>
      </c>
      <c r="AT527" s="125">
        <f t="shared" si="271"/>
        <v>706.67869474503948</v>
      </c>
      <c r="AU527" s="256">
        <f t="shared" si="272"/>
        <v>1115.7834052498511</v>
      </c>
      <c r="AV527" s="109">
        <f t="shared" si="273"/>
        <v>39021.629155039562</v>
      </c>
      <c r="AW527" s="199">
        <f t="shared" si="297"/>
        <v>1.6105651138871102</v>
      </c>
      <c r="AX527" s="95">
        <f t="shared" si="274"/>
        <v>997.13785726153367</v>
      </c>
      <c r="AY527" s="194">
        <f t="shared" si="298"/>
        <v>47107</v>
      </c>
      <c r="BA527" s="194">
        <f t="shared" si="299"/>
        <v>47107</v>
      </c>
      <c r="BL527" s="151"/>
      <c r="BM527" s="151"/>
      <c r="BN527" s="151"/>
      <c r="BO527" s="151"/>
      <c r="BP527" s="151"/>
      <c r="BQ527" s="151"/>
      <c r="BR527" s="151"/>
      <c r="BS527" s="96"/>
    </row>
    <row r="528" spans="1:71" hidden="1" x14ac:dyDescent="0.3">
      <c r="A528" s="21">
        <v>147</v>
      </c>
      <c r="B528" s="86">
        <f t="shared" si="255"/>
        <v>46772</v>
      </c>
      <c r="C528" s="82">
        <f t="shared" si="256"/>
        <v>366</v>
      </c>
      <c r="D528" s="82">
        <f t="shared" si="258"/>
        <v>31</v>
      </c>
      <c r="E528" s="85">
        <f t="shared" si="257"/>
        <v>4449</v>
      </c>
      <c r="F528" s="103">
        <f t="shared" si="275"/>
        <v>635.57142857142856</v>
      </c>
      <c r="G528" s="82">
        <f t="shared" si="276"/>
        <v>635</v>
      </c>
      <c r="H528" s="85">
        <f t="shared" si="277"/>
        <v>4</v>
      </c>
      <c r="I528" s="87">
        <f t="shared" si="278"/>
        <v>146</v>
      </c>
      <c r="J528" s="104">
        <f t="shared" si="279"/>
        <v>0</v>
      </c>
      <c r="K528" s="87">
        <f t="shared" si="259"/>
        <v>12</v>
      </c>
      <c r="L528" s="85">
        <f t="shared" si="260"/>
        <v>66</v>
      </c>
      <c r="M528" s="82">
        <f t="shared" si="280"/>
        <v>4.4285714285714288</v>
      </c>
      <c r="N528" s="82">
        <f t="shared" si="261"/>
        <v>4</v>
      </c>
      <c r="O528" s="85">
        <f t="shared" si="281"/>
        <v>3</v>
      </c>
      <c r="P528" s="87">
        <f t="shared" si="282"/>
        <v>1</v>
      </c>
      <c r="Q528" s="85">
        <f t="shared" si="283"/>
        <v>0</v>
      </c>
      <c r="R528" s="87">
        <f t="shared" si="284"/>
        <v>0</v>
      </c>
      <c r="S528" s="85">
        <f t="shared" si="285"/>
        <v>31</v>
      </c>
      <c r="T528" s="87">
        <v>147</v>
      </c>
      <c r="U528" s="82"/>
      <c r="V528" s="108">
        <f t="shared" si="286"/>
        <v>47138</v>
      </c>
      <c r="W528" s="109">
        <f t="shared" si="262"/>
        <v>0</v>
      </c>
      <c r="X528" s="95">
        <f t="shared" si="263"/>
        <v>2</v>
      </c>
      <c r="Y528" s="110">
        <f t="shared" si="264"/>
        <v>147</v>
      </c>
      <c r="Z528" s="111">
        <f t="shared" si="287"/>
        <v>1383.58</v>
      </c>
      <c r="AA528" s="112">
        <f t="shared" si="288"/>
        <v>50</v>
      </c>
      <c r="AB528" s="112">
        <f t="shared" si="265"/>
        <v>1333.58</v>
      </c>
      <c r="AC528" s="111">
        <f t="shared" si="300"/>
        <v>91.1</v>
      </c>
      <c r="AD528" s="113">
        <f t="shared" si="303"/>
        <v>1242.48</v>
      </c>
      <c r="AE528" s="114">
        <f t="shared" si="289"/>
        <v>42486.330000000053</v>
      </c>
      <c r="AF528" s="86">
        <f t="shared" si="301"/>
        <v>47138</v>
      </c>
      <c r="AG528" s="86">
        <f t="shared" si="266"/>
        <v>46772</v>
      </c>
      <c r="AH528" s="211">
        <f t="shared" si="267"/>
        <v>366</v>
      </c>
      <c r="AI528" s="213">
        <f t="shared" si="268"/>
        <v>31</v>
      </c>
      <c r="AJ528" s="218">
        <f t="shared" si="302"/>
        <v>4449</v>
      </c>
      <c r="AK528" s="103">
        <f t="shared" si="290"/>
        <v>635.57142857142856</v>
      </c>
      <c r="AL528" s="82">
        <f t="shared" si="291"/>
        <v>635</v>
      </c>
      <c r="AM528" s="105">
        <f t="shared" si="292"/>
        <v>4</v>
      </c>
      <c r="AN528" s="87">
        <f t="shared" si="293"/>
        <v>146</v>
      </c>
      <c r="AO528" s="240">
        <f t="shared" si="294"/>
        <v>5</v>
      </c>
      <c r="AP528" s="87">
        <f t="shared" si="295"/>
        <v>12</v>
      </c>
      <c r="AQ528" s="85">
        <f t="shared" si="296"/>
        <v>66</v>
      </c>
      <c r="AR528" s="232">
        <f t="shared" si="269"/>
        <v>2</v>
      </c>
      <c r="AS528" s="112">
        <f t="shared" si="270"/>
        <v>1.178521244085136</v>
      </c>
      <c r="AT528" s="125">
        <f t="shared" si="271"/>
        <v>705.49592569922697</v>
      </c>
      <c r="AU528" s="256">
        <f t="shared" si="272"/>
        <v>1114.0891910055354</v>
      </c>
      <c r="AV528" s="109">
        <f t="shared" si="273"/>
        <v>37905.845749789711</v>
      </c>
      <c r="AW528" s="199">
        <f t="shared" si="297"/>
        <v>1.6081196192288219</v>
      </c>
      <c r="AX528" s="95">
        <f t="shared" si="274"/>
        <v>995.52729214764656</v>
      </c>
      <c r="AY528" s="194">
        <f t="shared" si="298"/>
        <v>47138</v>
      </c>
      <c r="BA528" s="194">
        <f t="shared" si="299"/>
        <v>47138</v>
      </c>
      <c r="BL528" s="151"/>
      <c r="BM528" s="151"/>
      <c r="BN528" s="151"/>
      <c r="BO528" s="151"/>
      <c r="BP528" s="151"/>
      <c r="BQ528" s="151"/>
      <c r="BR528" s="151"/>
      <c r="BS528" s="96"/>
    </row>
    <row r="529" spans="1:71" hidden="1" x14ac:dyDescent="0.3">
      <c r="A529" s="21">
        <v>148</v>
      </c>
      <c r="B529" s="86">
        <f t="shared" si="255"/>
        <v>46803</v>
      </c>
      <c r="C529" s="82">
        <f t="shared" si="256"/>
        <v>366</v>
      </c>
      <c r="D529" s="82">
        <f t="shared" si="258"/>
        <v>31</v>
      </c>
      <c r="E529" s="85">
        <f t="shared" si="257"/>
        <v>4480</v>
      </c>
      <c r="F529" s="103">
        <f t="shared" si="275"/>
        <v>640</v>
      </c>
      <c r="G529" s="82">
        <f t="shared" si="276"/>
        <v>640</v>
      </c>
      <c r="H529" s="85">
        <f t="shared" si="277"/>
        <v>0</v>
      </c>
      <c r="I529" s="87">
        <f t="shared" si="278"/>
        <v>147</v>
      </c>
      <c r="J529" s="104">
        <f t="shared" si="279"/>
        <v>0</v>
      </c>
      <c r="K529" s="87">
        <f t="shared" si="259"/>
        <v>12</v>
      </c>
      <c r="L529" s="85">
        <f t="shared" si="260"/>
        <v>97</v>
      </c>
      <c r="M529" s="82">
        <f t="shared" si="280"/>
        <v>4.4285714285714288</v>
      </c>
      <c r="N529" s="82">
        <f t="shared" si="261"/>
        <v>4</v>
      </c>
      <c r="O529" s="85">
        <f t="shared" si="281"/>
        <v>3</v>
      </c>
      <c r="P529" s="87">
        <f t="shared" si="282"/>
        <v>1</v>
      </c>
      <c r="Q529" s="85">
        <f t="shared" si="283"/>
        <v>0</v>
      </c>
      <c r="R529" s="87">
        <f t="shared" si="284"/>
        <v>0</v>
      </c>
      <c r="S529" s="85">
        <f t="shared" si="285"/>
        <v>31</v>
      </c>
      <c r="T529" s="87">
        <v>148</v>
      </c>
      <c r="U529" s="82"/>
      <c r="V529" s="108">
        <f t="shared" si="286"/>
        <v>47169</v>
      </c>
      <c r="W529" s="109">
        <f t="shared" si="262"/>
        <v>0</v>
      </c>
      <c r="X529" s="95">
        <f t="shared" si="263"/>
        <v>2</v>
      </c>
      <c r="Y529" s="110">
        <f t="shared" si="264"/>
        <v>148</v>
      </c>
      <c r="Z529" s="111">
        <f t="shared" si="287"/>
        <v>1383.58</v>
      </c>
      <c r="AA529" s="112">
        <f t="shared" si="288"/>
        <v>50</v>
      </c>
      <c r="AB529" s="112">
        <f t="shared" si="265"/>
        <v>1333.58</v>
      </c>
      <c r="AC529" s="111">
        <f t="shared" si="300"/>
        <v>88.51</v>
      </c>
      <c r="AD529" s="113">
        <f t="shared" si="303"/>
        <v>1245.07</v>
      </c>
      <c r="AE529" s="114">
        <f t="shared" si="289"/>
        <v>41241.260000000053</v>
      </c>
      <c r="AF529" s="86">
        <f t="shared" si="301"/>
        <v>47169</v>
      </c>
      <c r="AG529" s="86">
        <f t="shared" si="266"/>
        <v>46803</v>
      </c>
      <c r="AH529" s="211">
        <f t="shared" si="267"/>
        <v>366</v>
      </c>
      <c r="AI529" s="213">
        <f t="shared" si="268"/>
        <v>31</v>
      </c>
      <c r="AJ529" s="218">
        <f t="shared" si="302"/>
        <v>4480</v>
      </c>
      <c r="AK529" s="103">
        <f t="shared" si="290"/>
        <v>640</v>
      </c>
      <c r="AL529" s="82">
        <f t="shared" si="291"/>
        <v>640</v>
      </c>
      <c r="AM529" s="105">
        <f t="shared" si="292"/>
        <v>0</v>
      </c>
      <c r="AN529" s="87">
        <f t="shared" si="293"/>
        <v>147</v>
      </c>
      <c r="AO529" s="240">
        <f t="shared" si="294"/>
        <v>5</v>
      </c>
      <c r="AP529" s="87">
        <f t="shared" si="295"/>
        <v>12</v>
      </c>
      <c r="AQ529" s="85">
        <f t="shared" si="296"/>
        <v>97</v>
      </c>
      <c r="AR529" s="232">
        <f t="shared" si="269"/>
        <v>2</v>
      </c>
      <c r="AS529" s="112">
        <f t="shared" si="270"/>
        <v>1.1742886979307152</v>
      </c>
      <c r="AT529" s="125">
        <f t="shared" si="271"/>
        <v>704.31740445514185</v>
      </c>
      <c r="AU529" s="256">
        <f t="shared" si="272"/>
        <v>1112.3975492693717</v>
      </c>
      <c r="AV529" s="109">
        <f t="shared" si="273"/>
        <v>36791.756558784175</v>
      </c>
      <c r="AW529" s="199">
        <f t="shared" si="297"/>
        <v>1.6056778378287386</v>
      </c>
      <c r="AX529" s="95">
        <f t="shared" si="274"/>
        <v>993.91917252841779</v>
      </c>
      <c r="AY529" s="194">
        <f t="shared" si="298"/>
        <v>47169</v>
      </c>
      <c r="BA529" s="194">
        <f t="shared" si="299"/>
        <v>47169</v>
      </c>
      <c r="BL529" s="151"/>
      <c r="BM529" s="151"/>
      <c r="BN529" s="151"/>
      <c r="BO529" s="151"/>
      <c r="BP529" s="151"/>
      <c r="BQ529" s="151"/>
      <c r="BR529" s="151"/>
      <c r="BS529" s="96"/>
    </row>
    <row r="530" spans="1:71" hidden="1" x14ac:dyDescent="0.3">
      <c r="A530" s="21">
        <v>149</v>
      </c>
      <c r="B530" s="86">
        <f t="shared" si="255"/>
        <v>46832</v>
      </c>
      <c r="C530" s="82">
        <f t="shared" si="256"/>
        <v>365</v>
      </c>
      <c r="D530" s="82">
        <f t="shared" si="258"/>
        <v>28</v>
      </c>
      <c r="E530" s="85">
        <f t="shared" si="257"/>
        <v>4508</v>
      </c>
      <c r="F530" s="103">
        <f t="shared" si="275"/>
        <v>644</v>
      </c>
      <c r="G530" s="82">
        <f t="shared" si="276"/>
        <v>644</v>
      </c>
      <c r="H530" s="85">
        <f t="shared" si="277"/>
        <v>0</v>
      </c>
      <c r="I530" s="87">
        <f t="shared" si="278"/>
        <v>148</v>
      </c>
      <c r="J530" s="104">
        <f t="shared" si="279"/>
        <v>0</v>
      </c>
      <c r="K530" s="87">
        <f t="shared" si="259"/>
        <v>12</v>
      </c>
      <c r="L530" s="85">
        <f t="shared" si="260"/>
        <v>125</v>
      </c>
      <c r="M530" s="82">
        <f t="shared" si="280"/>
        <v>4</v>
      </c>
      <c r="N530" s="82">
        <f t="shared" si="261"/>
        <v>4</v>
      </c>
      <c r="O530" s="85">
        <f t="shared" si="281"/>
        <v>0</v>
      </c>
      <c r="P530" s="87">
        <f t="shared" si="282"/>
        <v>1</v>
      </c>
      <c r="Q530" s="85">
        <f t="shared" si="283"/>
        <v>0</v>
      </c>
      <c r="R530" s="87">
        <f t="shared" si="284"/>
        <v>0</v>
      </c>
      <c r="S530" s="85">
        <f t="shared" si="285"/>
        <v>28</v>
      </c>
      <c r="T530" s="87">
        <v>149</v>
      </c>
      <c r="U530" s="82"/>
      <c r="V530" s="108">
        <f t="shared" si="286"/>
        <v>47197</v>
      </c>
      <c r="W530" s="109">
        <f t="shared" si="262"/>
        <v>0</v>
      </c>
      <c r="X530" s="95">
        <f t="shared" si="263"/>
        <v>2</v>
      </c>
      <c r="Y530" s="110">
        <f t="shared" si="264"/>
        <v>149</v>
      </c>
      <c r="Z530" s="111">
        <f t="shared" si="287"/>
        <v>1383.58</v>
      </c>
      <c r="AA530" s="112">
        <f t="shared" si="288"/>
        <v>50</v>
      </c>
      <c r="AB530" s="112">
        <f t="shared" si="265"/>
        <v>1333.58</v>
      </c>
      <c r="AC530" s="111">
        <f t="shared" si="300"/>
        <v>85.92</v>
      </c>
      <c r="AD530" s="113">
        <f t="shared" si="303"/>
        <v>1247.6599999999999</v>
      </c>
      <c r="AE530" s="114">
        <f t="shared" si="289"/>
        <v>39993.600000000049</v>
      </c>
      <c r="AF530" s="86">
        <f t="shared" si="301"/>
        <v>47197</v>
      </c>
      <c r="AG530" s="86">
        <f t="shared" si="266"/>
        <v>46832</v>
      </c>
      <c r="AH530" s="211">
        <f t="shared" si="267"/>
        <v>365</v>
      </c>
      <c r="AI530" s="213">
        <f t="shared" si="268"/>
        <v>28</v>
      </c>
      <c r="AJ530" s="218">
        <f t="shared" si="302"/>
        <v>4508</v>
      </c>
      <c r="AK530" s="103">
        <f t="shared" si="290"/>
        <v>644</v>
      </c>
      <c r="AL530" s="82">
        <f t="shared" si="291"/>
        <v>644</v>
      </c>
      <c r="AM530" s="105">
        <f t="shared" si="292"/>
        <v>0</v>
      </c>
      <c r="AN530" s="87">
        <f t="shared" si="293"/>
        <v>148</v>
      </c>
      <c r="AO530" s="240">
        <f t="shared" si="294"/>
        <v>5</v>
      </c>
      <c r="AP530" s="87">
        <f t="shared" si="295"/>
        <v>12</v>
      </c>
      <c r="AQ530" s="85">
        <f t="shared" si="296"/>
        <v>126</v>
      </c>
      <c r="AR530" s="232">
        <f t="shared" si="269"/>
        <v>2</v>
      </c>
      <c r="AS530" s="112">
        <f t="shared" si="270"/>
        <v>1.1700713525603612</v>
      </c>
      <c r="AT530" s="125">
        <f t="shared" si="271"/>
        <v>703.14311575721115</v>
      </c>
      <c r="AU530" s="256">
        <f t="shared" si="272"/>
        <v>1110.8718226744243</v>
      </c>
      <c r="AV530" s="109">
        <f t="shared" si="273"/>
        <v>35679.359009514803</v>
      </c>
      <c r="AW530" s="199">
        <f t="shared" si="297"/>
        <v>1.6034755447890765</v>
      </c>
      <c r="AX530" s="95">
        <f t="shared" si="274"/>
        <v>992.3134946905891</v>
      </c>
      <c r="AY530" s="194">
        <f t="shared" si="298"/>
        <v>47197</v>
      </c>
      <c r="BA530" s="194">
        <f t="shared" si="299"/>
        <v>47197</v>
      </c>
      <c r="BL530" s="151"/>
      <c r="BM530" s="151"/>
      <c r="BN530" s="151"/>
      <c r="BO530" s="151"/>
      <c r="BP530" s="151"/>
      <c r="BQ530" s="151"/>
      <c r="BR530" s="151"/>
      <c r="BS530" s="96"/>
    </row>
    <row r="531" spans="1:71" hidden="1" x14ac:dyDescent="0.3">
      <c r="A531" s="21">
        <v>150</v>
      </c>
      <c r="B531" s="86">
        <f t="shared" si="255"/>
        <v>46863</v>
      </c>
      <c r="C531" s="82">
        <f t="shared" si="256"/>
        <v>365</v>
      </c>
      <c r="D531" s="82">
        <f t="shared" si="258"/>
        <v>31</v>
      </c>
      <c r="E531" s="85">
        <f t="shared" si="257"/>
        <v>4539</v>
      </c>
      <c r="F531" s="103">
        <f t="shared" si="275"/>
        <v>648.42857142857144</v>
      </c>
      <c r="G531" s="82">
        <f t="shared" si="276"/>
        <v>648</v>
      </c>
      <c r="H531" s="85">
        <f t="shared" si="277"/>
        <v>3</v>
      </c>
      <c r="I531" s="87">
        <f t="shared" si="278"/>
        <v>149</v>
      </c>
      <c r="J531" s="104">
        <f t="shared" si="279"/>
        <v>0</v>
      </c>
      <c r="K531" s="87">
        <f t="shared" si="259"/>
        <v>12</v>
      </c>
      <c r="L531" s="85">
        <f t="shared" si="260"/>
        <v>156</v>
      </c>
      <c r="M531" s="82">
        <f t="shared" si="280"/>
        <v>4.4285714285714288</v>
      </c>
      <c r="N531" s="82">
        <f t="shared" si="261"/>
        <v>4</v>
      </c>
      <c r="O531" s="85">
        <f t="shared" si="281"/>
        <v>3</v>
      </c>
      <c r="P531" s="87">
        <f t="shared" si="282"/>
        <v>1</v>
      </c>
      <c r="Q531" s="85">
        <f t="shared" si="283"/>
        <v>0</v>
      </c>
      <c r="R531" s="87">
        <f t="shared" si="284"/>
        <v>0</v>
      </c>
      <c r="S531" s="85">
        <f t="shared" si="285"/>
        <v>31</v>
      </c>
      <c r="T531" s="87">
        <v>150</v>
      </c>
      <c r="U531" s="82"/>
      <c r="V531" s="108">
        <f t="shared" si="286"/>
        <v>47228</v>
      </c>
      <c r="W531" s="109">
        <f t="shared" si="262"/>
        <v>0</v>
      </c>
      <c r="X531" s="95">
        <f t="shared" si="263"/>
        <v>2</v>
      </c>
      <c r="Y531" s="110">
        <f t="shared" si="264"/>
        <v>150</v>
      </c>
      <c r="Z531" s="111">
        <f t="shared" si="287"/>
        <v>1383.58</v>
      </c>
      <c r="AA531" s="112">
        <f t="shared" si="288"/>
        <v>50</v>
      </c>
      <c r="AB531" s="112">
        <f t="shared" si="265"/>
        <v>1333.58</v>
      </c>
      <c r="AC531" s="111">
        <f t="shared" si="300"/>
        <v>83.32</v>
      </c>
      <c r="AD531" s="113">
        <f t="shared" si="303"/>
        <v>1250.26</v>
      </c>
      <c r="AE531" s="114">
        <f t="shared" si="289"/>
        <v>38743.340000000047</v>
      </c>
      <c r="AF531" s="86">
        <f t="shared" si="301"/>
        <v>47228</v>
      </c>
      <c r="AG531" s="86">
        <f t="shared" si="266"/>
        <v>46863</v>
      </c>
      <c r="AH531" s="211">
        <f t="shared" si="267"/>
        <v>365</v>
      </c>
      <c r="AI531" s="213">
        <f t="shared" si="268"/>
        <v>31</v>
      </c>
      <c r="AJ531" s="218">
        <f t="shared" si="302"/>
        <v>4539</v>
      </c>
      <c r="AK531" s="103">
        <f t="shared" si="290"/>
        <v>648.42857142857144</v>
      </c>
      <c r="AL531" s="82">
        <f t="shared" si="291"/>
        <v>648</v>
      </c>
      <c r="AM531" s="105">
        <f t="shared" si="292"/>
        <v>3</v>
      </c>
      <c r="AN531" s="87">
        <f t="shared" si="293"/>
        <v>149</v>
      </c>
      <c r="AO531" s="240">
        <f t="shared" si="294"/>
        <v>5</v>
      </c>
      <c r="AP531" s="87">
        <f t="shared" si="295"/>
        <v>12</v>
      </c>
      <c r="AQ531" s="85">
        <f t="shared" si="296"/>
        <v>157</v>
      </c>
      <c r="AR531" s="232">
        <f t="shared" si="269"/>
        <v>2</v>
      </c>
      <c r="AS531" s="112">
        <f t="shared" si="270"/>
        <v>1.1658691533819137</v>
      </c>
      <c r="AT531" s="125">
        <f t="shared" si="271"/>
        <v>701.97304440465075</v>
      </c>
      <c r="AU531" s="256">
        <f t="shared" si="272"/>
        <v>1109.1850662154839</v>
      </c>
      <c r="AV531" s="109">
        <f t="shared" si="273"/>
        <v>34568.487186840379</v>
      </c>
      <c r="AW531" s="199">
        <f t="shared" si="297"/>
        <v>1.6010408149879241</v>
      </c>
      <c r="AX531" s="95">
        <f t="shared" si="274"/>
        <v>990.71001914580006</v>
      </c>
      <c r="AY531" s="194">
        <f t="shared" si="298"/>
        <v>47228</v>
      </c>
      <c r="BA531" s="194">
        <f t="shared" si="299"/>
        <v>47228</v>
      </c>
      <c r="BL531" s="151"/>
      <c r="BM531" s="151"/>
      <c r="BN531" s="151"/>
      <c r="BO531" s="151"/>
      <c r="BP531" s="151"/>
      <c r="BQ531" s="151"/>
      <c r="BR531" s="151"/>
      <c r="BS531" s="96"/>
    </row>
    <row r="532" spans="1:71" hidden="1" x14ac:dyDescent="0.3">
      <c r="A532" s="21">
        <v>151</v>
      </c>
      <c r="B532" s="86">
        <f t="shared" si="255"/>
        <v>46893</v>
      </c>
      <c r="C532" s="82">
        <f t="shared" si="256"/>
        <v>365</v>
      </c>
      <c r="D532" s="82">
        <f t="shared" si="258"/>
        <v>30</v>
      </c>
      <c r="E532" s="85">
        <f t="shared" si="257"/>
        <v>4569</v>
      </c>
      <c r="F532" s="103">
        <f t="shared" si="275"/>
        <v>652.71428571428567</v>
      </c>
      <c r="G532" s="82">
        <f t="shared" si="276"/>
        <v>652</v>
      </c>
      <c r="H532" s="85">
        <f t="shared" si="277"/>
        <v>5</v>
      </c>
      <c r="I532" s="87">
        <f t="shared" si="278"/>
        <v>150</v>
      </c>
      <c r="J532" s="104">
        <f t="shared" si="279"/>
        <v>0</v>
      </c>
      <c r="K532" s="87">
        <f t="shared" si="259"/>
        <v>12</v>
      </c>
      <c r="L532" s="85">
        <f t="shared" si="260"/>
        <v>186</v>
      </c>
      <c r="M532" s="82">
        <f t="shared" si="280"/>
        <v>4.2857142857142856</v>
      </c>
      <c r="N532" s="82">
        <f t="shared" si="261"/>
        <v>4</v>
      </c>
      <c r="O532" s="85">
        <f t="shared" si="281"/>
        <v>2</v>
      </c>
      <c r="P532" s="87">
        <f t="shared" si="282"/>
        <v>1</v>
      </c>
      <c r="Q532" s="85">
        <f t="shared" si="283"/>
        <v>0</v>
      </c>
      <c r="R532" s="87">
        <f t="shared" si="284"/>
        <v>0</v>
      </c>
      <c r="S532" s="85">
        <f t="shared" si="285"/>
        <v>30</v>
      </c>
      <c r="T532" s="87">
        <v>151</v>
      </c>
      <c r="U532" s="82"/>
      <c r="V532" s="108">
        <f t="shared" si="286"/>
        <v>47258</v>
      </c>
      <c r="W532" s="109">
        <f t="shared" si="262"/>
        <v>0</v>
      </c>
      <c r="X532" s="95">
        <f t="shared" si="263"/>
        <v>2</v>
      </c>
      <c r="Y532" s="110">
        <f t="shared" si="264"/>
        <v>151</v>
      </c>
      <c r="Z532" s="111">
        <f t="shared" si="287"/>
        <v>1383.58</v>
      </c>
      <c r="AA532" s="112">
        <f t="shared" si="288"/>
        <v>50</v>
      </c>
      <c r="AB532" s="112">
        <f t="shared" si="265"/>
        <v>1333.58</v>
      </c>
      <c r="AC532" s="111">
        <f t="shared" si="300"/>
        <v>80.72</v>
      </c>
      <c r="AD532" s="113">
        <f t="shared" si="303"/>
        <v>1252.8599999999999</v>
      </c>
      <c r="AE532" s="114">
        <f t="shared" si="289"/>
        <v>37490.480000000047</v>
      </c>
      <c r="AF532" s="86">
        <f t="shared" si="301"/>
        <v>47258</v>
      </c>
      <c r="AG532" s="86">
        <f t="shared" si="266"/>
        <v>46893</v>
      </c>
      <c r="AH532" s="211">
        <f t="shared" si="267"/>
        <v>365</v>
      </c>
      <c r="AI532" s="213">
        <f t="shared" si="268"/>
        <v>30</v>
      </c>
      <c r="AJ532" s="218">
        <f t="shared" si="302"/>
        <v>4569</v>
      </c>
      <c r="AK532" s="103">
        <f t="shared" si="290"/>
        <v>652.71428571428567</v>
      </c>
      <c r="AL532" s="82">
        <f t="shared" si="291"/>
        <v>652</v>
      </c>
      <c r="AM532" s="105">
        <f t="shared" si="292"/>
        <v>5</v>
      </c>
      <c r="AN532" s="87">
        <f t="shared" si="293"/>
        <v>150</v>
      </c>
      <c r="AO532" s="240">
        <f t="shared" si="294"/>
        <v>5</v>
      </c>
      <c r="AP532" s="87">
        <f t="shared" si="295"/>
        <v>12</v>
      </c>
      <c r="AQ532" s="85">
        <f t="shared" si="296"/>
        <v>187</v>
      </c>
      <c r="AR532" s="232">
        <f t="shared" si="269"/>
        <v>2</v>
      </c>
      <c r="AS532" s="112">
        <f t="shared" si="270"/>
        <v>1.1616820459992758</v>
      </c>
      <c r="AT532" s="125">
        <f t="shared" si="271"/>
        <v>700.80717525126886</v>
      </c>
      <c r="AU532" s="256">
        <f t="shared" si="272"/>
        <v>1107.5551598835361</v>
      </c>
      <c r="AV532" s="109">
        <f t="shared" si="273"/>
        <v>33459.302120624896</v>
      </c>
      <c r="AW532" s="199">
        <f t="shared" si="297"/>
        <v>1.5986881448686272</v>
      </c>
      <c r="AX532" s="95">
        <f t="shared" si="274"/>
        <v>989.10897833081219</v>
      </c>
      <c r="AY532" s="194">
        <f t="shared" si="298"/>
        <v>47258</v>
      </c>
      <c r="BA532" s="194">
        <f t="shared" si="299"/>
        <v>47258</v>
      </c>
      <c r="BL532" s="151"/>
      <c r="BM532" s="151"/>
      <c r="BN532" s="151"/>
      <c r="BO532" s="151"/>
      <c r="BP532" s="151"/>
      <c r="BQ532" s="151"/>
      <c r="BR532" s="151"/>
      <c r="BS532" s="96"/>
    </row>
    <row r="533" spans="1:71" hidden="1" x14ac:dyDescent="0.3">
      <c r="A533" s="21">
        <v>152</v>
      </c>
      <c r="B533" s="86">
        <f t="shared" si="255"/>
        <v>46924</v>
      </c>
      <c r="C533" s="82">
        <f t="shared" si="256"/>
        <v>365</v>
      </c>
      <c r="D533" s="82">
        <f t="shared" si="258"/>
        <v>31</v>
      </c>
      <c r="E533" s="85">
        <f t="shared" si="257"/>
        <v>4600</v>
      </c>
      <c r="F533" s="103">
        <f t="shared" si="275"/>
        <v>657.14285714285711</v>
      </c>
      <c r="G533" s="82">
        <f t="shared" si="276"/>
        <v>657</v>
      </c>
      <c r="H533" s="85">
        <f t="shared" si="277"/>
        <v>1</v>
      </c>
      <c r="I533" s="87">
        <f t="shared" si="278"/>
        <v>151</v>
      </c>
      <c r="J533" s="104">
        <f t="shared" si="279"/>
        <v>0</v>
      </c>
      <c r="K533" s="87">
        <f t="shared" si="259"/>
        <v>12</v>
      </c>
      <c r="L533" s="85">
        <f t="shared" si="260"/>
        <v>217</v>
      </c>
      <c r="M533" s="82">
        <f t="shared" si="280"/>
        <v>4.4285714285714288</v>
      </c>
      <c r="N533" s="82">
        <f t="shared" si="261"/>
        <v>4</v>
      </c>
      <c r="O533" s="85">
        <f t="shared" si="281"/>
        <v>3</v>
      </c>
      <c r="P533" s="87">
        <f t="shared" si="282"/>
        <v>1</v>
      </c>
      <c r="Q533" s="85">
        <f t="shared" si="283"/>
        <v>0</v>
      </c>
      <c r="R533" s="87">
        <f t="shared" si="284"/>
        <v>0</v>
      </c>
      <c r="S533" s="85">
        <f t="shared" si="285"/>
        <v>31</v>
      </c>
      <c r="T533" s="87">
        <v>152</v>
      </c>
      <c r="U533" s="82"/>
      <c r="V533" s="108">
        <f t="shared" si="286"/>
        <v>47289</v>
      </c>
      <c r="W533" s="109">
        <f t="shared" si="262"/>
        <v>0</v>
      </c>
      <c r="X533" s="95">
        <f t="shared" si="263"/>
        <v>2</v>
      </c>
      <c r="Y533" s="110">
        <f t="shared" si="264"/>
        <v>152</v>
      </c>
      <c r="Z533" s="111">
        <f t="shared" si="287"/>
        <v>1383.58</v>
      </c>
      <c r="AA533" s="112">
        <f t="shared" si="288"/>
        <v>50</v>
      </c>
      <c r="AB533" s="112">
        <f t="shared" si="265"/>
        <v>1333.58</v>
      </c>
      <c r="AC533" s="111">
        <f t="shared" si="300"/>
        <v>78.11</v>
      </c>
      <c r="AD533" s="113">
        <f t="shared" si="303"/>
        <v>1255.47</v>
      </c>
      <c r="AE533" s="114">
        <f t="shared" si="289"/>
        <v>36235.010000000046</v>
      </c>
      <c r="AF533" s="86">
        <f t="shared" si="301"/>
        <v>47289</v>
      </c>
      <c r="AG533" s="86">
        <f t="shared" si="266"/>
        <v>46924</v>
      </c>
      <c r="AH533" s="211">
        <f t="shared" si="267"/>
        <v>365</v>
      </c>
      <c r="AI533" s="213">
        <f t="shared" si="268"/>
        <v>31</v>
      </c>
      <c r="AJ533" s="218">
        <f t="shared" si="302"/>
        <v>4600</v>
      </c>
      <c r="AK533" s="103">
        <f t="shared" si="290"/>
        <v>657.14285714285711</v>
      </c>
      <c r="AL533" s="82">
        <f t="shared" si="291"/>
        <v>657</v>
      </c>
      <c r="AM533" s="105">
        <f t="shared" si="292"/>
        <v>1</v>
      </c>
      <c r="AN533" s="87">
        <f t="shared" si="293"/>
        <v>151</v>
      </c>
      <c r="AO533" s="240">
        <f t="shared" si="294"/>
        <v>5</v>
      </c>
      <c r="AP533" s="87">
        <f t="shared" si="295"/>
        <v>12</v>
      </c>
      <c r="AQ533" s="85">
        <f t="shared" si="296"/>
        <v>218</v>
      </c>
      <c r="AR533" s="232">
        <f t="shared" si="269"/>
        <v>2</v>
      </c>
      <c r="AS533" s="112">
        <f t="shared" si="270"/>
        <v>1.1575099762117083</v>
      </c>
      <c r="AT533" s="125">
        <f t="shared" si="271"/>
        <v>699.64549320526953</v>
      </c>
      <c r="AU533" s="256">
        <f t="shared" si="272"/>
        <v>1105.8734394713028</v>
      </c>
      <c r="AV533" s="109">
        <f t="shared" si="273"/>
        <v>32351.746960741362</v>
      </c>
      <c r="AW533" s="199">
        <f t="shared" si="297"/>
        <v>1.5962606842929357</v>
      </c>
      <c r="AX533" s="95">
        <f t="shared" si="274"/>
        <v>987.51029018594352</v>
      </c>
      <c r="AY533" s="194">
        <f t="shared" si="298"/>
        <v>47289</v>
      </c>
      <c r="BA533" s="194">
        <f t="shared" si="299"/>
        <v>47289</v>
      </c>
      <c r="BL533" s="151"/>
      <c r="BM533" s="151"/>
      <c r="BN533" s="151"/>
      <c r="BO533" s="151"/>
      <c r="BP533" s="151"/>
      <c r="BQ533" s="151"/>
      <c r="BR533" s="151"/>
      <c r="BS533" s="96"/>
    </row>
    <row r="534" spans="1:71" hidden="1" x14ac:dyDescent="0.3">
      <c r="A534" s="21">
        <v>153</v>
      </c>
      <c r="B534" s="86">
        <f t="shared" si="255"/>
        <v>46954</v>
      </c>
      <c r="C534" s="82">
        <f t="shared" si="256"/>
        <v>365</v>
      </c>
      <c r="D534" s="82">
        <f t="shared" si="258"/>
        <v>30</v>
      </c>
      <c r="E534" s="85">
        <f t="shared" si="257"/>
        <v>4630</v>
      </c>
      <c r="F534" s="103">
        <f t="shared" si="275"/>
        <v>661.42857142857144</v>
      </c>
      <c r="G534" s="82">
        <f t="shared" si="276"/>
        <v>661</v>
      </c>
      <c r="H534" s="85">
        <f t="shared" si="277"/>
        <v>3</v>
      </c>
      <c r="I534" s="87">
        <f t="shared" si="278"/>
        <v>152</v>
      </c>
      <c r="J534" s="104">
        <f t="shared" si="279"/>
        <v>0</v>
      </c>
      <c r="K534" s="87">
        <f t="shared" si="259"/>
        <v>12</v>
      </c>
      <c r="L534" s="85">
        <f t="shared" si="260"/>
        <v>247</v>
      </c>
      <c r="M534" s="82">
        <f t="shared" si="280"/>
        <v>4.2857142857142856</v>
      </c>
      <c r="N534" s="82">
        <f t="shared" si="261"/>
        <v>4</v>
      </c>
      <c r="O534" s="85">
        <f t="shared" si="281"/>
        <v>2</v>
      </c>
      <c r="P534" s="87">
        <f t="shared" si="282"/>
        <v>1</v>
      </c>
      <c r="Q534" s="85">
        <f t="shared" si="283"/>
        <v>0</v>
      </c>
      <c r="R534" s="87">
        <f t="shared" si="284"/>
        <v>0</v>
      </c>
      <c r="S534" s="85">
        <f t="shared" si="285"/>
        <v>30</v>
      </c>
      <c r="T534" s="87">
        <v>153</v>
      </c>
      <c r="U534" s="82"/>
      <c r="V534" s="108">
        <f t="shared" si="286"/>
        <v>47319</v>
      </c>
      <c r="W534" s="109">
        <f t="shared" si="262"/>
        <v>0</v>
      </c>
      <c r="X534" s="95">
        <f t="shared" si="263"/>
        <v>2</v>
      </c>
      <c r="Y534" s="110">
        <f t="shared" si="264"/>
        <v>153</v>
      </c>
      <c r="Z534" s="111">
        <f t="shared" si="287"/>
        <v>1383.58</v>
      </c>
      <c r="AA534" s="112">
        <f t="shared" si="288"/>
        <v>50</v>
      </c>
      <c r="AB534" s="112">
        <f t="shared" si="265"/>
        <v>1333.58</v>
      </c>
      <c r="AC534" s="111">
        <f t="shared" si="300"/>
        <v>75.489999999999995</v>
      </c>
      <c r="AD534" s="113">
        <f t="shared" si="303"/>
        <v>1258.0899999999999</v>
      </c>
      <c r="AE534" s="114">
        <f t="shared" si="289"/>
        <v>34976.920000000049</v>
      </c>
      <c r="AF534" s="86">
        <f t="shared" si="301"/>
        <v>47319</v>
      </c>
      <c r="AG534" s="86">
        <f t="shared" si="266"/>
        <v>46954</v>
      </c>
      <c r="AH534" s="211">
        <f t="shared" si="267"/>
        <v>365</v>
      </c>
      <c r="AI534" s="213">
        <f t="shared" si="268"/>
        <v>30</v>
      </c>
      <c r="AJ534" s="218">
        <f t="shared" si="302"/>
        <v>4630</v>
      </c>
      <c r="AK534" s="103">
        <f t="shared" si="290"/>
        <v>661.42857142857144</v>
      </c>
      <c r="AL534" s="82">
        <f t="shared" si="291"/>
        <v>661</v>
      </c>
      <c r="AM534" s="105">
        <f t="shared" si="292"/>
        <v>3</v>
      </c>
      <c r="AN534" s="87">
        <f t="shared" si="293"/>
        <v>152</v>
      </c>
      <c r="AO534" s="240">
        <f t="shared" si="294"/>
        <v>5</v>
      </c>
      <c r="AP534" s="87">
        <f t="shared" si="295"/>
        <v>12</v>
      </c>
      <c r="AQ534" s="85">
        <f t="shared" si="296"/>
        <v>248</v>
      </c>
      <c r="AR534" s="232">
        <f t="shared" si="269"/>
        <v>2</v>
      </c>
      <c r="AS534" s="112">
        <f t="shared" si="270"/>
        <v>1.1533528900131291</v>
      </c>
      <c r="AT534" s="125">
        <f t="shared" si="271"/>
        <v>698.48798322905782</v>
      </c>
      <c r="AU534" s="256">
        <f t="shared" si="272"/>
        <v>1104.2483994520778</v>
      </c>
      <c r="AV534" s="109">
        <f t="shared" si="273"/>
        <v>31245.873521270059</v>
      </c>
      <c r="AW534" s="199">
        <f t="shared" si="297"/>
        <v>1.5939150383984726</v>
      </c>
      <c r="AX534" s="95">
        <f t="shared" si="274"/>
        <v>985.91402950165059</v>
      </c>
      <c r="AY534" s="194">
        <f t="shared" si="298"/>
        <v>47319</v>
      </c>
      <c r="BA534" s="194">
        <f t="shared" si="299"/>
        <v>47319</v>
      </c>
      <c r="BL534" s="151"/>
      <c r="BM534" s="151"/>
      <c r="BN534" s="151"/>
      <c r="BO534" s="151"/>
      <c r="BP534" s="151"/>
      <c r="BQ534" s="151"/>
      <c r="BR534" s="151"/>
      <c r="BS534" s="96"/>
    </row>
    <row r="535" spans="1:71" hidden="1" x14ac:dyDescent="0.3">
      <c r="A535" s="21">
        <v>154</v>
      </c>
      <c r="B535" s="86">
        <f t="shared" si="255"/>
        <v>46985</v>
      </c>
      <c r="C535" s="82">
        <f t="shared" si="256"/>
        <v>365</v>
      </c>
      <c r="D535" s="82">
        <f t="shared" si="258"/>
        <v>31</v>
      </c>
      <c r="E535" s="85">
        <f t="shared" si="257"/>
        <v>4661</v>
      </c>
      <c r="F535" s="103">
        <f t="shared" si="275"/>
        <v>665.85714285714289</v>
      </c>
      <c r="G535" s="82">
        <f t="shared" si="276"/>
        <v>665</v>
      </c>
      <c r="H535" s="85">
        <f t="shared" si="277"/>
        <v>6</v>
      </c>
      <c r="I535" s="87">
        <f t="shared" si="278"/>
        <v>153</v>
      </c>
      <c r="J535" s="104">
        <f t="shared" si="279"/>
        <v>0</v>
      </c>
      <c r="K535" s="87">
        <f t="shared" si="259"/>
        <v>12</v>
      </c>
      <c r="L535" s="85">
        <f t="shared" si="260"/>
        <v>278</v>
      </c>
      <c r="M535" s="82">
        <f t="shared" si="280"/>
        <v>4.4285714285714288</v>
      </c>
      <c r="N535" s="82">
        <f t="shared" si="261"/>
        <v>4</v>
      </c>
      <c r="O535" s="85">
        <f t="shared" si="281"/>
        <v>3</v>
      </c>
      <c r="P535" s="87">
        <f t="shared" si="282"/>
        <v>1</v>
      </c>
      <c r="Q535" s="85">
        <f t="shared" si="283"/>
        <v>0</v>
      </c>
      <c r="R535" s="87">
        <f t="shared" si="284"/>
        <v>0</v>
      </c>
      <c r="S535" s="85">
        <f t="shared" si="285"/>
        <v>31</v>
      </c>
      <c r="T535" s="87">
        <v>154</v>
      </c>
      <c r="U535" s="82"/>
      <c r="V535" s="108">
        <f t="shared" si="286"/>
        <v>47350</v>
      </c>
      <c r="W535" s="109">
        <f t="shared" si="262"/>
        <v>0</v>
      </c>
      <c r="X535" s="95">
        <f t="shared" si="263"/>
        <v>2</v>
      </c>
      <c r="Y535" s="110">
        <f t="shared" si="264"/>
        <v>154</v>
      </c>
      <c r="Z535" s="111">
        <f t="shared" si="287"/>
        <v>1383.58</v>
      </c>
      <c r="AA535" s="112">
        <f t="shared" si="288"/>
        <v>50</v>
      </c>
      <c r="AB535" s="112">
        <f t="shared" si="265"/>
        <v>1333.58</v>
      </c>
      <c r="AC535" s="111">
        <f t="shared" si="300"/>
        <v>72.87</v>
      </c>
      <c r="AD535" s="113">
        <f t="shared" si="303"/>
        <v>1260.71</v>
      </c>
      <c r="AE535" s="114">
        <f t="shared" si="289"/>
        <v>33716.21000000005</v>
      </c>
      <c r="AF535" s="86">
        <f t="shared" si="301"/>
        <v>47350</v>
      </c>
      <c r="AG535" s="86">
        <f t="shared" si="266"/>
        <v>46985</v>
      </c>
      <c r="AH535" s="211">
        <f t="shared" si="267"/>
        <v>365</v>
      </c>
      <c r="AI535" s="213">
        <f t="shared" si="268"/>
        <v>31</v>
      </c>
      <c r="AJ535" s="218">
        <f t="shared" si="302"/>
        <v>4661</v>
      </c>
      <c r="AK535" s="103">
        <f t="shared" si="290"/>
        <v>665.85714285714289</v>
      </c>
      <c r="AL535" s="82">
        <f t="shared" si="291"/>
        <v>665</v>
      </c>
      <c r="AM535" s="105">
        <f t="shared" si="292"/>
        <v>6</v>
      </c>
      <c r="AN535" s="87">
        <f t="shared" si="293"/>
        <v>153</v>
      </c>
      <c r="AO535" s="240">
        <f t="shared" si="294"/>
        <v>5</v>
      </c>
      <c r="AP535" s="87">
        <f t="shared" si="295"/>
        <v>12</v>
      </c>
      <c r="AQ535" s="85">
        <f t="shared" si="296"/>
        <v>279</v>
      </c>
      <c r="AR535" s="232">
        <f t="shared" si="269"/>
        <v>2</v>
      </c>
      <c r="AS535" s="112">
        <f t="shared" si="270"/>
        <v>1.1492107335914137</v>
      </c>
      <c r="AT535" s="125">
        <f t="shared" si="271"/>
        <v>697.33463033904468</v>
      </c>
      <c r="AU535" s="256">
        <f t="shared" si="272"/>
        <v>1102.5717000507318</v>
      </c>
      <c r="AV535" s="109">
        <f t="shared" si="273"/>
        <v>30141.625121817982</v>
      </c>
      <c r="AW535" s="199">
        <f t="shared" si="297"/>
        <v>1.5914948253449557</v>
      </c>
      <c r="AX535" s="95">
        <f t="shared" si="274"/>
        <v>984.32011446325214</v>
      </c>
      <c r="AY535" s="194">
        <f t="shared" si="298"/>
        <v>47350</v>
      </c>
      <c r="BA535" s="194">
        <f t="shared" si="299"/>
        <v>47350</v>
      </c>
      <c r="BL535" s="151"/>
      <c r="BM535" s="151"/>
      <c r="BN535" s="151"/>
      <c r="BO535" s="151"/>
      <c r="BP535" s="151"/>
      <c r="BQ535" s="151"/>
      <c r="BR535" s="151"/>
      <c r="BS535" s="96"/>
    </row>
    <row r="536" spans="1:71" hidden="1" x14ac:dyDescent="0.3">
      <c r="A536" s="21">
        <v>155</v>
      </c>
      <c r="B536" s="86">
        <f t="shared" si="255"/>
        <v>47016</v>
      </c>
      <c r="C536" s="82">
        <f t="shared" si="256"/>
        <v>365</v>
      </c>
      <c r="D536" s="82">
        <f t="shared" si="258"/>
        <v>31</v>
      </c>
      <c r="E536" s="85">
        <f t="shared" si="257"/>
        <v>4692</v>
      </c>
      <c r="F536" s="103">
        <f t="shared" si="275"/>
        <v>670.28571428571433</v>
      </c>
      <c r="G536" s="82">
        <f t="shared" si="276"/>
        <v>670</v>
      </c>
      <c r="H536" s="85">
        <f t="shared" si="277"/>
        <v>2</v>
      </c>
      <c r="I536" s="87">
        <f t="shared" si="278"/>
        <v>154</v>
      </c>
      <c r="J536" s="104">
        <f t="shared" si="279"/>
        <v>0</v>
      </c>
      <c r="K536" s="87">
        <f t="shared" si="259"/>
        <v>12</v>
      </c>
      <c r="L536" s="85">
        <f t="shared" si="260"/>
        <v>309</v>
      </c>
      <c r="M536" s="82">
        <f t="shared" si="280"/>
        <v>4.4285714285714288</v>
      </c>
      <c r="N536" s="82">
        <f t="shared" si="261"/>
        <v>4</v>
      </c>
      <c r="O536" s="85">
        <f t="shared" si="281"/>
        <v>3</v>
      </c>
      <c r="P536" s="87">
        <f t="shared" si="282"/>
        <v>1</v>
      </c>
      <c r="Q536" s="85">
        <f t="shared" si="283"/>
        <v>0</v>
      </c>
      <c r="R536" s="87">
        <f t="shared" si="284"/>
        <v>0</v>
      </c>
      <c r="S536" s="85">
        <f t="shared" si="285"/>
        <v>31</v>
      </c>
      <c r="T536" s="87">
        <v>155</v>
      </c>
      <c r="U536" s="82"/>
      <c r="V536" s="108">
        <f t="shared" si="286"/>
        <v>47381</v>
      </c>
      <c r="W536" s="109">
        <f t="shared" si="262"/>
        <v>0</v>
      </c>
      <c r="X536" s="95">
        <f t="shared" si="263"/>
        <v>2</v>
      </c>
      <c r="Y536" s="110">
        <f t="shared" si="264"/>
        <v>155</v>
      </c>
      <c r="Z536" s="111">
        <f t="shared" si="287"/>
        <v>1383.58</v>
      </c>
      <c r="AA536" s="112">
        <f t="shared" si="288"/>
        <v>50</v>
      </c>
      <c r="AB536" s="112">
        <f t="shared" si="265"/>
        <v>1333.58</v>
      </c>
      <c r="AC536" s="111">
        <f t="shared" si="300"/>
        <v>70.239999999999995</v>
      </c>
      <c r="AD536" s="113">
        <f t="shared" si="303"/>
        <v>1263.3399999999999</v>
      </c>
      <c r="AE536" s="114">
        <f t="shared" si="289"/>
        <v>32452.87000000005</v>
      </c>
      <c r="AF536" s="86">
        <f t="shared" si="301"/>
        <v>47381</v>
      </c>
      <c r="AG536" s="86">
        <f t="shared" si="266"/>
        <v>47016</v>
      </c>
      <c r="AH536" s="211">
        <f t="shared" si="267"/>
        <v>365</v>
      </c>
      <c r="AI536" s="213">
        <f t="shared" si="268"/>
        <v>31</v>
      </c>
      <c r="AJ536" s="218">
        <f t="shared" si="302"/>
        <v>4692</v>
      </c>
      <c r="AK536" s="103">
        <f t="shared" si="290"/>
        <v>670.28571428571433</v>
      </c>
      <c r="AL536" s="82">
        <f t="shared" si="291"/>
        <v>670</v>
      </c>
      <c r="AM536" s="105">
        <f t="shared" si="292"/>
        <v>2</v>
      </c>
      <c r="AN536" s="87">
        <f t="shared" si="293"/>
        <v>154</v>
      </c>
      <c r="AO536" s="240">
        <f t="shared" si="294"/>
        <v>5</v>
      </c>
      <c r="AP536" s="87">
        <f t="shared" si="295"/>
        <v>12</v>
      </c>
      <c r="AQ536" s="85">
        <f t="shared" si="296"/>
        <v>310</v>
      </c>
      <c r="AR536" s="232">
        <f t="shared" si="269"/>
        <v>2</v>
      </c>
      <c r="AS536" s="112">
        <f t="shared" si="270"/>
        <v>1.1450834533276986</v>
      </c>
      <c r="AT536" s="125">
        <f t="shared" si="271"/>
        <v>696.18541960545326</v>
      </c>
      <c r="AU536" s="256">
        <f t="shared" si="272"/>
        <v>1100.897546562863</v>
      </c>
      <c r="AV536" s="109">
        <f t="shared" si="273"/>
        <v>29039.05342176725</v>
      </c>
      <c r="AW536" s="199">
        <f t="shared" si="297"/>
        <v>1.5890782871618572</v>
      </c>
      <c r="AX536" s="95">
        <f t="shared" si="274"/>
        <v>982.72861963790717</v>
      </c>
      <c r="AY536" s="194">
        <f t="shared" si="298"/>
        <v>47381</v>
      </c>
      <c r="BA536" s="194">
        <f t="shared" si="299"/>
        <v>47381</v>
      </c>
      <c r="BL536" s="151"/>
      <c r="BM536" s="151"/>
      <c r="BN536" s="151"/>
      <c r="BO536" s="151"/>
      <c r="BP536" s="151"/>
      <c r="BQ536" s="151"/>
      <c r="BR536" s="151"/>
      <c r="BS536" s="96"/>
    </row>
    <row r="537" spans="1:71" hidden="1" x14ac:dyDescent="0.3">
      <c r="A537" s="21">
        <v>156</v>
      </c>
      <c r="B537" s="86">
        <f t="shared" si="255"/>
        <v>47046</v>
      </c>
      <c r="C537" s="82">
        <f t="shared" si="256"/>
        <v>365</v>
      </c>
      <c r="D537" s="82">
        <f t="shared" si="258"/>
        <v>30</v>
      </c>
      <c r="E537" s="85">
        <f t="shared" si="257"/>
        <v>4722</v>
      </c>
      <c r="F537" s="103">
        <f t="shared" si="275"/>
        <v>674.57142857142856</v>
      </c>
      <c r="G537" s="82">
        <f t="shared" si="276"/>
        <v>674</v>
      </c>
      <c r="H537" s="85">
        <f t="shared" si="277"/>
        <v>4</v>
      </c>
      <c r="I537" s="87">
        <f t="shared" si="278"/>
        <v>155</v>
      </c>
      <c r="J537" s="104">
        <f t="shared" si="279"/>
        <v>0</v>
      </c>
      <c r="K537" s="87">
        <f t="shared" si="259"/>
        <v>12</v>
      </c>
      <c r="L537" s="85">
        <f t="shared" si="260"/>
        <v>339</v>
      </c>
      <c r="M537" s="82">
        <f t="shared" si="280"/>
        <v>4.2857142857142856</v>
      </c>
      <c r="N537" s="82">
        <f t="shared" si="261"/>
        <v>4</v>
      </c>
      <c r="O537" s="85">
        <f t="shared" si="281"/>
        <v>2</v>
      </c>
      <c r="P537" s="87">
        <f t="shared" si="282"/>
        <v>1</v>
      </c>
      <c r="Q537" s="85">
        <f t="shared" si="283"/>
        <v>0</v>
      </c>
      <c r="R537" s="87">
        <f t="shared" si="284"/>
        <v>0</v>
      </c>
      <c r="S537" s="85">
        <f t="shared" si="285"/>
        <v>30</v>
      </c>
      <c r="T537" s="87">
        <v>156</v>
      </c>
      <c r="U537" s="82"/>
      <c r="V537" s="108">
        <f t="shared" si="286"/>
        <v>47411</v>
      </c>
      <c r="W537" s="109">
        <f t="shared" si="262"/>
        <v>0</v>
      </c>
      <c r="X537" s="95">
        <f t="shared" si="263"/>
        <v>2</v>
      </c>
      <c r="Y537" s="110">
        <f t="shared" si="264"/>
        <v>156</v>
      </c>
      <c r="Z537" s="111">
        <f t="shared" si="287"/>
        <v>1383.58</v>
      </c>
      <c r="AA537" s="112">
        <f t="shared" si="288"/>
        <v>50</v>
      </c>
      <c r="AB537" s="112">
        <f t="shared" si="265"/>
        <v>1333.58</v>
      </c>
      <c r="AC537" s="111">
        <f t="shared" si="300"/>
        <v>67.61</v>
      </c>
      <c r="AD537" s="113">
        <f t="shared" si="303"/>
        <v>1265.97</v>
      </c>
      <c r="AE537" s="114">
        <f t="shared" si="289"/>
        <v>31186.900000000049</v>
      </c>
      <c r="AF537" s="86">
        <f t="shared" si="301"/>
        <v>47411</v>
      </c>
      <c r="AG537" s="86">
        <f t="shared" si="266"/>
        <v>47046</v>
      </c>
      <c r="AH537" s="211">
        <f t="shared" si="267"/>
        <v>365</v>
      </c>
      <c r="AI537" s="213">
        <f t="shared" si="268"/>
        <v>30</v>
      </c>
      <c r="AJ537" s="218">
        <f t="shared" si="302"/>
        <v>4722</v>
      </c>
      <c r="AK537" s="103">
        <f t="shared" si="290"/>
        <v>674.57142857142856</v>
      </c>
      <c r="AL537" s="82">
        <f t="shared" si="291"/>
        <v>674</v>
      </c>
      <c r="AM537" s="105">
        <f t="shared" si="292"/>
        <v>4</v>
      </c>
      <c r="AN537" s="87">
        <f t="shared" si="293"/>
        <v>155</v>
      </c>
      <c r="AO537" s="240">
        <f t="shared" si="294"/>
        <v>5</v>
      </c>
      <c r="AP537" s="87">
        <f t="shared" si="295"/>
        <v>12</v>
      </c>
      <c r="AQ537" s="85">
        <f t="shared" si="296"/>
        <v>340</v>
      </c>
      <c r="AR537" s="232">
        <f t="shared" si="269"/>
        <v>2</v>
      </c>
      <c r="AS537" s="112">
        <f t="shared" si="270"/>
        <v>1.1409709957956875</v>
      </c>
      <c r="AT537" s="125">
        <f t="shared" si="271"/>
        <v>695.04033615212552</v>
      </c>
      <c r="AU537" s="256">
        <f t="shared" si="272"/>
        <v>1099.2798184337862</v>
      </c>
      <c r="AV537" s="109">
        <f t="shared" si="273"/>
        <v>27938.155875204386</v>
      </c>
      <c r="AW537" s="199">
        <f t="shared" si="297"/>
        <v>1.5867431955336917</v>
      </c>
      <c r="AX537" s="95">
        <f t="shared" si="274"/>
        <v>981.13954135074528</v>
      </c>
      <c r="AY537" s="194">
        <f t="shared" si="298"/>
        <v>47411</v>
      </c>
      <c r="BA537" s="194">
        <f t="shared" si="299"/>
        <v>47411</v>
      </c>
      <c r="BL537" s="151"/>
      <c r="BM537" s="151"/>
      <c r="BN537" s="151"/>
      <c r="BO537" s="151"/>
      <c r="BP537" s="151"/>
      <c r="BQ537" s="151"/>
      <c r="BR537" s="151"/>
      <c r="BS537" s="96"/>
    </row>
    <row r="538" spans="1:71" hidden="1" x14ac:dyDescent="0.3">
      <c r="A538" s="21">
        <v>157</v>
      </c>
      <c r="B538" s="86">
        <f t="shared" si="255"/>
        <v>47077</v>
      </c>
      <c r="C538" s="82">
        <f t="shared" si="256"/>
        <v>365</v>
      </c>
      <c r="D538" s="82">
        <f t="shared" si="258"/>
        <v>31</v>
      </c>
      <c r="E538" s="85">
        <f t="shared" si="257"/>
        <v>4753</v>
      </c>
      <c r="F538" s="103">
        <f t="shared" si="275"/>
        <v>679</v>
      </c>
      <c r="G538" s="82">
        <f t="shared" si="276"/>
        <v>679</v>
      </c>
      <c r="H538" s="85">
        <f t="shared" si="277"/>
        <v>0</v>
      </c>
      <c r="I538" s="87">
        <f t="shared" si="278"/>
        <v>156</v>
      </c>
      <c r="J538" s="104">
        <f t="shared" si="279"/>
        <v>0</v>
      </c>
      <c r="K538" s="87">
        <f t="shared" si="259"/>
        <v>13</v>
      </c>
      <c r="L538" s="85">
        <f t="shared" si="260"/>
        <v>5</v>
      </c>
      <c r="M538" s="82">
        <f t="shared" si="280"/>
        <v>4.4285714285714288</v>
      </c>
      <c r="N538" s="82">
        <f t="shared" si="261"/>
        <v>4</v>
      </c>
      <c r="O538" s="85">
        <f t="shared" si="281"/>
        <v>3</v>
      </c>
      <c r="P538" s="87">
        <f t="shared" si="282"/>
        <v>1</v>
      </c>
      <c r="Q538" s="85">
        <f t="shared" si="283"/>
        <v>0</v>
      </c>
      <c r="R538" s="87">
        <f t="shared" si="284"/>
        <v>0</v>
      </c>
      <c r="S538" s="85">
        <f t="shared" si="285"/>
        <v>31</v>
      </c>
      <c r="T538" s="87">
        <v>157</v>
      </c>
      <c r="U538" s="82">
        <f>T538</f>
        <v>157</v>
      </c>
      <c r="V538" s="108">
        <f t="shared" si="286"/>
        <v>47442</v>
      </c>
      <c r="W538" s="109">
        <f t="shared" si="262"/>
        <v>600</v>
      </c>
      <c r="X538" s="95">
        <f t="shared" si="263"/>
        <v>2</v>
      </c>
      <c r="Y538" s="110">
        <f t="shared" si="264"/>
        <v>157</v>
      </c>
      <c r="Z538" s="111">
        <f t="shared" si="287"/>
        <v>1383.58</v>
      </c>
      <c r="AA538" s="112">
        <f t="shared" si="288"/>
        <v>50</v>
      </c>
      <c r="AB538" s="112">
        <f t="shared" si="265"/>
        <v>1333.58</v>
      </c>
      <c r="AC538" s="111">
        <f t="shared" si="300"/>
        <v>64.97</v>
      </c>
      <c r="AD538" s="113">
        <f t="shared" si="303"/>
        <v>1268.6099999999999</v>
      </c>
      <c r="AE538" s="114">
        <f t="shared" si="289"/>
        <v>29918.290000000048</v>
      </c>
      <c r="AF538" s="86">
        <f t="shared" si="301"/>
        <v>47442</v>
      </c>
      <c r="AG538" s="86">
        <f t="shared" si="266"/>
        <v>47077</v>
      </c>
      <c r="AH538" s="211">
        <f t="shared" si="267"/>
        <v>365</v>
      </c>
      <c r="AI538" s="213">
        <f t="shared" si="268"/>
        <v>31</v>
      </c>
      <c r="AJ538" s="218">
        <f t="shared" si="302"/>
        <v>4753</v>
      </c>
      <c r="AK538" s="103">
        <f t="shared" si="290"/>
        <v>679</v>
      </c>
      <c r="AL538" s="82">
        <f t="shared" si="291"/>
        <v>679</v>
      </c>
      <c r="AM538" s="105">
        <f t="shared" si="292"/>
        <v>0</v>
      </c>
      <c r="AN538" s="87">
        <f t="shared" si="293"/>
        <v>156</v>
      </c>
      <c r="AO538" s="240">
        <f t="shared" si="294"/>
        <v>5</v>
      </c>
      <c r="AP538" s="87">
        <f t="shared" si="295"/>
        <v>13</v>
      </c>
      <c r="AQ538" s="85">
        <f t="shared" si="296"/>
        <v>5</v>
      </c>
      <c r="AR538" s="232">
        <f t="shared" si="269"/>
        <v>602</v>
      </c>
      <c r="AS538" s="112">
        <f t="shared" si="270"/>
        <v>342.19886563604865</v>
      </c>
      <c r="AT538" s="125">
        <f t="shared" si="271"/>
        <v>693.89936515632985</v>
      </c>
      <c r="AU538" s="256">
        <f t="shared" si="272"/>
        <v>1572.910825043429</v>
      </c>
      <c r="AV538" s="109">
        <f t="shared" si="273"/>
        <v>26838.876056770601</v>
      </c>
      <c r="AW538" s="199">
        <f t="shared" si="297"/>
        <v>476.88449555099481</v>
      </c>
      <c r="AX538" s="95">
        <f t="shared" si="274"/>
        <v>979.55279815521158</v>
      </c>
      <c r="AY538" s="194">
        <f t="shared" si="298"/>
        <v>47442</v>
      </c>
      <c r="BA538" s="194">
        <f t="shared" si="299"/>
        <v>47442</v>
      </c>
      <c r="BL538" s="151"/>
      <c r="BM538" s="151"/>
      <c r="BN538" s="151"/>
      <c r="BO538" s="151"/>
      <c r="BP538" s="151"/>
      <c r="BQ538" s="151"/>
      <c r="BR538" s="151"/>
      <c r="BS538" s="96"/>
    </row>
    <row r="539" spans="1:71" hidden="1" x14ac:dyDescent="0.3">
      <c r="A539" s="21">
        <v>158</v>
      </c>
      <c r="B539" s="86">
        <f t="shared" si="255"/>
        <v>47107</v>
      </c>
      <c r="C539" s="82">
        <f t="shared" si="256"/>
        <v>365</v>
      </c>
      <c r="D539" s="82">
        <f t="shared" si="258"/>
        <v>30</v>
      </c>
      <c r="E539" s="85">
        <f t="shared" si="257"/>
        <v>4783</v>
      </c>
      <c r="F539" s="103">
        <f t="shared" si="275"/>
        <v>683.28571428571433</v>
      </c>
      <c r="G539" s="82">
        <f t="shared" si="276"/>
        <v>683</v>
      </c>
      <c r="H539" s="85">
        <f t="shared" si="277"/>
        <v>2</v>
      </c>
      <c r="I539" s="87">
        <f t="shared" si="278"/>
        <v>157</v>
      </c>
      <c r="J539" s="104">
        <f t="shared" si="279"/>
        <v>0</v>
      </c>
      <c r="K539" s="87">
        <f t="shared" si="259"/>
        <v>13</v>
      </c>
      <c r="L539" s="85">
        <f t="shared" si="260"/>
        <v>35</v>
      </c>
      <c r="M539" s="82">
        <f t="shared" si="280"/>
        <v>4.2857142857142856</v>
      </c>
      <c r="N539" s="82">
        <f t="shared" si="261"/>
        <v>4</v>
      </c>
      <c r="O539" s="85">
        <f t="shared" si="281"/>
        <v>2</v>
      </c>
      <c r="P539" s="87">
        <f t="shared" si="282"/>
        <v>1</v>
      </c>
      <c r="Q539" s="85">
        <f t="shared" si="283"/>
        <v>0</v>
      </c>
      <c r="R539" s="87">
        <f t="shared" si="284"/>
        <v>0</v>
      </c>
      <c r="S539" s="85">
        <f t="shared" si="285"/>
        <v>30</v>
      </c>
      <c r="T539" s="87">
        <v>158</v>
      </c>
      <c r="U539" s="82"/>
      <c r="V539" s="108">
        <f t="shared" si="286"/>
        <v>47472</v>
      </c>
      <c r="W539" s="109">
        <f t="shared" si="262"/>
        <v>0</v>
      </c>
      <c r="X539" s="95">
        <f t="shared" si="263"/>
        <v>2</v>
      </c>
      <c r="Y539" s="110">
        <f t="shared" si="264"/>
        <v>158</v>
      </c>
      <c r="Z539" s="111">
        <f t="shared" si="287"/>
        <v>1383.58</v>
      </c>
      <c r="AA539" s="112">
        <f t="shared" si="288"/>
        <v>50</v>
      </c>
      <c r="AB539" s="112">
        <f t="shared" si="265"/>
        <v>1333.58</v>
      </c>
      <c r="AC539" s="111">
        <f t="shared" si="300"/>
        <v>62.33</v>
      </c>
      <c r="AD539" s="113">
        <f t="shared" si="303"/>
        <v>1271.25</v>
      </c>
      <c r="AE539" s="114">
        <f t="shared" si="289"/>
        <v>28647.040000000048</v>
      </c>
      <c r="AF539" s="86">
        <f t="shared" si="301"/>
        <v>47472</v>
      </c>
      <c r="AG539" s="86">
        <f t="shared" si="266"/>
        <v>47107</v>
      </c>
      <c r="AH539" s="211">
        <f t="shared" si="267"/>
        <v>365</v>
      </c>
      <c r="AI539" s="213">
        <f t="shared" si="268"/>
        <v>30</v>
      </c>
      <c r="AJ539" s="218">
        <f t="shared" si="302"/>
        <v>4783</v>
      </c>
      <c r="AK539" s="103">
        <f t="shared" si="290"/>
        <v>683.28571428571433</v>
      </c>
      <c r="AL539" s="82">
        <f t="shared" si="291"/>
        <v>683</v>
      </c>
      <c r="AM539" s="105">
        <f t="shared" si="292"/>
        <v>2</v>
      </c>
      <c r="AN539" s="87">
        <f t="shared" si="293"/>
        <v>157</v>
      </c>
      <c r="AO539" s="240">
        <f t="shared" si="294"/>
        <v>5</v>
      </c>
      <c r="AP539" s="87">
        <f t="shared" si="295"/>
        <v>13</v>
      </c>
      <c r="AQ539" s="85">
        <f t="shared" si="296"/>
        <v>35</v>
      </c>
      <c r="AR539" s="232">
        <f t="shared" si="269"/>
        <v>2</v>
      </c>
      <c r="AS539" s="112">
        <f t="shared" si="270"/>
        <v>1.1327903361802789</v>
      </c>
      <c r="AT539" s="125">
        <f t="shared" si="271"/>
        <v>351.7004995202812</v>
      </c>
      <c r="AU539" s="256">
        <f t="shared" si="272"/>
        <v>1095.997765188619</v>
      </c>
      <c r="AV539" s="109">
        <f t="shared" si="273"/>
        <v>25265.965231727172</v>
      </c>
      <c r="AW539" s="199">
        <f t="shared" si="297"/>
        <v>1.5820057523760722</v>
      </c>
      <c r="AX539" s="95">
        <f t="shared" si="274"/>
        <v>502.66830260421676</v>
      </c>
      <c r="AY539" s="194">
        <f t="shared" si="298"/>
        <v>47472</v>
      </c>
      <c r="BA539" s="194">
        <f t="shared" si="299"/>
        <v>47472</v>
      </c>
      <c r="BL539" s="151"/>
      <c r="BM539" s="151"/>
      <c r="BN539" s="151"/>
      <c r="BO539" s="151"/>
      <c r="BP539" s="151"/>
      <c r="BQ539" s="151"/>
      <c r="BR539" s="151"/>
      <c r="BS539" s="96"/>
    </row>
    <row r="540" spans="1:71" hidden="1" x14ac:dyDescent="0.3">
      <c r="A540" s="21">
        <v>159</v>
      </c>
      <c r="B540" s="86">
        <f t="shared" si="255"/>
        <v>47138</v>
      </c>
      <c r="C540" s="82">
        <f t="shared" si="256"/>
        <v>365</v>
      </c>
      <c r="D540" s="82">
        <f t="shared" si="258"/>
        <v>31</v>
      </c>
      <c r="E540" s="85">
        <f t="shared" si="257"/>
        <v>4814</v>
      </c>
      <c r="F540" s="103">
        <f t="shared" si="275"/>
        <v>687.71428571428567</v>
      </c>
      <c r="G540" s="82">
        <f t="shared" si="276"/>
        <v>687</v>
      </c>
      <c r="H540" s="85">
        <f t="shared" si="277"/>
        <v>5</v>
      </c>
      <c r="I540" s="87">
        <f t="shared" si="278"/>
        <v>158</v>
      </c>
      <c r="J540" s="104">
        <f t="shared" si="279"/>
        <v>0</v>
      </c>
      <c r="K540" s="87">
        <f t="shared" si="259"/>
        <v>13</v>
      </c>
      <c r="L540" s="85">
        <f t="shared" si="260"/>
        <v>66</v>
      </c>
      <c r="M540" s="82">
        <f t="shared" si="280"/>
        <v>4.4285714285714288</v>
      </c>
      <c r="N540" s="82">
        <f t="shared" si="261"/>
        <v>4</v>
      </c>
      <c r="O540" s="85">
        <f t="shared" si="281"/>
        <v>3</v>
      </c>
      <c r="P540" s="87">
        <f t="shared" si="282"/>
        <v>1</v>
      </c>
      <c r="Q540" s="85">
        <f t="shared" si="283"/>
        <v>0</v>
      </c>
      <c r="R540" s="87">
        <f t="shared" si="284"/>
        <v>0</v>
      </c>
      <c r="S540" s="85">
        <f t="shared" si="285"/>
        <v>31</v>
      </c>
      <c r="T540" s="87">
        <v>159</v>
      </c>
      <c r="U540" s="82"/>
      <c r="V540" s="108">
        <f t="shared" si="286"/>
        <v>47503</v>
      </c>
      <c r="W540" s="109">
        <f t="shared" si="262"/>
        <v>0</v>
      </c>
      <c r="X540" s="95">
        <f t="shared" si="263"/>
        <v>2</v>
      </c>
      <c r="Y540" s="110">
        <f t="shared" si="264"/>
        <v>159</v>
      </c>
      <c r="Z540" s="111">
        <f t="shared" si="287"/>
        <v>1383.58</v>
      </c>
      <c r="AA540" s="112">
        <f t="shared" si="288"/>
        <v>50</v>
      </c>
      <c r="AB540" s="112">
        <f t="shared" si="265"/>
        <v>1333.58</v>
      </c>
      <c r="AC540" s="111">
        <f t="shared" si="300"/>
        <v>59.68</v>
      </c>
      <c r="AD540" s="113">
        <f t="shared" si="303"/>
        <v>1273.8999999999999</v>
      </c>
      <c r="AE540" s="114">
        <f t="shared" si="289"/>
        <v>27373.140000000047</v>
      </c>
      <c r="AF540" s="86">
        <f t="shared" si="301"/>
        <v>47503</v>
      </c>
      <c r="AG540" s="86">
        <f t="shared" si="266"/>
        <v>47138</v>
      </c>
      <c r="AH540" s="211">
        <f t="shared" si="267"/>
        <v>365</v>
      </c>
      <c r="AI540" s="213">
        <f t="shared" si="268"/>
        <v>31</v>
      </c>
      <c r="AJ540" s="218">
        <f t="shared" si="302"/>
        <v>4814</v>
      </c>
      <c r="AK540" s="103">
        <f t="shared" si="290"/>
        <v>687.71428571428567</v>
      </c>
      <c r="AL540" s="82">
        <f t="shared" si="291"/>
        <v>687</v>
      </c>
      <c r="AM540" s="105">
        <f t="shared" si="292"/>
        <v>5</v>
      </c>
      <c r="AN540" s="87">
        <f t="shared" si="293"/>
        <v>158</v>
      </c>
      <c r="AO540" s="240">
        <f t="shared" si="294"/>
        <v>5</v>
      </c>
      <c r="AP540" s="87">
        <f t="shared" si="295"/>
        <v>13</v>
      </c>
      <c r="AQ540" s="85">
        <f t="shared" si="296"/>
        <v>66</v>
      </c>
      <c r="AR540" s="232">
        <f t="shared" si="269"/>
        <v>2</v>
      </c>
      <c r="AS540" s="112">
        <f t="shared" si="270"/>
        <v>1.1287220282009121</v>
      </c>
      <c r="AT540" s="125">
        <f t="shared" si="271"/>
        <v>350.56770918410092</v>
      </c>
      <c r="AU540" s="256">
        <f t="shared" si="272"/>
        <v>1094.3335936148314</v>
      </c>
      <c r="AV540" s="109">
        <f t="shared" si="273"/>
        <v>24169.967466538554</v>
      </c>
      <c r="AW540" s="199">
        <f t="shared" si="297"/>
        <v>1.579603622475543</v>
      </c>
      <c r="AX540" s="95">
        <f t="shared" si="274"/>
        <v>501.0862968518407</v>
      </c>
      <c r="AY540" s="194">
        <f t="shared" si="298"/>
        <v>47503</v>
      </c>
      <c r="BA540" s="194">
        <f t="shared" si="299"/>
        <v>47503</v>
      </c>
      <c r="BL540" s="151"/>
      <c r="BM540" s="151"/>
      <c r="BN540" s="151"/>
      <c r="BO540" s="151"/>
      <c r="BP540" s="151"/>
      <c r="BQ540" s="151"/>
      <c r="BR540" s="151"/>
      <c r="BS540" s="96"/>
    </row>
    <row r="541" spans="1:71" hidden="1" x14ac:dyDescent="0.3">
      <c r="A541" s="21">
        <v>160</v>
      </c>
      <c r="B541" s="86">
        <f t="shared" si="255"/>
        <v>47169</v>
      </c>
      <c r="C541" s="82">
        <f t="shared" si="256"/>
        <v>365</v>
      </c>
      <c r="D541" s="82">
        <f t="shared" si="258"/>
        <v>31</v>
      </c>
      <c r="E541" s="85">
        <f t="shared" si="257"/>
        <v>4845</v>
      </c>
      <c r="F541" s="103">
        <f t="shared" si="275"/>
        <v>692.14285714285711</v>
      </c>
      <c r="G541" s="82">
        <f t="shared" si="276"/>
        <v>692</v>
      </c>
      <c r="H541" s="85">
        <f t="shared" si="277"/>
        <v>1</v>
      </c>
      <c r="I541" s="87">
        <f t="shared" si="278"/>
        <v>159</v>
      </c>
      <c r="J541" s="104">
        <f t="shared" si="279"/>
        <v>0</v>
      </c>
      <c r="K541" s="87">
        <f t="shared" si="259"/>
        <v>13</v>
      </c>
      <c r="L541" s="85">
        <f t="shared" si="260"/>
        <v>97</v>
      </c>
      <c r="M541" s="82">
        <f t="shared" si="280"/>
        <v>4.4285714285714288</v>
      </c>
      <c r="N541" s="82">
        <f t="shared" si="261"/>
        <v>4</v>
      </c>
      <c r="O541" s="85">
        <f t="shared" si="281"/>
        <v>3</v>
      </c>
      <c r="P541" s="87">
        <f t="shared" si="282"/>
        <v>1</v>
      </c>
      <c r="Q541" s="85">
        <f t="shared" si="283"/>
        <v>0</v>
      </c>
      <c r="R541" s="87">
        <f t="shared" si="284"/>
        <v>0</v>
      </c>
      <c r="S541" s="85">
        <f t="shared" si="285"/>
        <v>31</v>
      </c>
      <c r="T541" s="87">
        <v>160</v>
      </c>
      <c r="U541" s="82"/>
      <c r="V541" s="108">
        <f t="shared" si="286"/>
        <v>47534</v>
      </c>
      <c r="W541" s="109">
        <f t="shared" si="262"/>
        <v>0</v>
      </c>
      <c r="X541" s="95">
        <f t="shared" si="263"/>
        <v>2</v>
      </c>
      <c r="Y541" s="110">
        <f t="shared" si="264"/>
        <v>160</v>
      </c>
      <c r="Z541" s="111">
        <f t="shared" si="287"/>
        <v>1383.58</v>
      </c>
      <c r="AA541" s="112">
        <f t="shared" si="288"/>
        <v>50</v>
      </c>
      <c r="AB541" s="112">
        <f t="shared" si="265"/>
        <v>1333.58</v>
      </c>
      <c r="AC541" s="111">
        <f t="shared" si="300"/>
        <v>57.03</v>
      </c>
      <c r="AD541" s="113">
        <f t="shared" si="303"/>
        <v>1276.55</v>
      </c>
      <c r="AE541" s="114">
        <f t="shared" si="289"/>
        <v>26096.590000000047</v>
      </c>
      <c r="AF541" s="86">
        <f t="shared" si="301"/>
        <v>47534</v>
      </c>
      <c r="AG541" s="86">
        <f t="shared" si="266"/>
        <v>47169</v>
      </c>
      <c r="AH541" s="211">
        <f t="shared" si="267"/>
        <v>365</v>
      </c>
      <c r="AI541" s="213">
        <f t="shared" si="268"/>
        <v>31</v>
      </c>
      <c r="AJ541" s="218">
        <f t="shared" si="302"/>
        <v>4845</v>
      </c>
      <c r="AK541" s="103">
        <f t="shared" si="290"/>
        <v>692.14285714285711</v>
      </c>
      <c r="AL541" s="82">
        <f t="shared" si="291"/>
        <v>692</v>
      </c>
      <c r="AM541" s="105">
        <f t="shared" si="292"/>
        <v>1</v>
      </c>
      <c r="AN541" s="87">
        <f t="shared" si="293"/>
        <v>159</v>
      </c>
      <c r="AO541" s="240">
        <f t="shared" si="294"/>
        <v>5</v>
      </c>
      <c r="AP541" s="87">
        <f t="shared" si="295"/>
        <v>13</v>
      </c>
      <c r="AQ541" s="85">
        <f t="shared" si="296"/>
        <v>97</v>
      </c>
      <c r="AR541" s="232">
        <f t="shared" si="269"/>
        <v>2</v>
      </c>
      <c r="AS541" s="112">
        <f t="shared" si="270"/>
        <v>1.1246683311599388</v>
      </c>
      <c r="AT541" s="125">
        <f t="shared" si="271"/>
        <v>349.43898715590001</v>
      </c>
      <c r="AU541" s="256">
        <f t="shared" si="272"/>
        <v>1092.6719489321702</v>
      </c>
      <c r="AV541" s="109">
        <f t="shared" si="273"/>
        <v>23075.633872923721</v>
      </c>
      <c r="AW541" s="199">
        <f t="shared" si="297"/>
        <v>1.5772051399878322</v>
      </c>
      <c r="AX541" s="95">
        <f t="shared" si="274"/>
        <v>499.50669322936517</v>
      </c>
      <c r="AY541" s="194">
        <f t="shared" si="298"/>
        <v>47534</v>
      </c>
      <c r="BA541" s="194">
        <f t="shared" si="299"/>
        <v>47534</v>
      </c>
      <c r="BL541" s="151"/>
      <c r="BM541" s="151"/>
      <c r="BN541" s="151"/>
      <c r="BO541" s="151"/>
      <c r="BP541" s="151"/>
      <c r="BQ541" s="151"/>
      <c r="BR541" s="151"/>
      <c r="BS541" s="96"/>
    </row>
    <row r="542" spans="1:71" hidden="1" x14ac:dyDescent="0.3">
      <c r="A542" s="21">
        <v>161</v>
      </c>
      <c r="B542" s="86">
        <f t="shared" si="255"/>
        <v>47197</v>
      </c>
      <c r="C542" s="82">
        <f t="shared" si="256"/>
        <v>365</v>
      </c>
      <c r="D542" s="82">
        <f t="shared" si="258"/>
        <v>28</v>
      </c>
      <c r="E542" s="85">
        <f t="shared" si="257"/>
        <v>4873</v>
      </c>
      <c r="F542" s="103">
        <f t="shared" si="275"/>
        <v>696.14285714285711</v>
      </c>
      <c r="G542" s="82">
        <f t="shared" si="276"/>
        <v>696</v>
      </c>
      <c r="H542" s="85">
        <f t="shared" si="277"/>
        <v>1</v>
      </c>
      <c r="I542" s="87">
        <f t="shared" si="278"/>
        <v>160</v>
      </c>
      <c r="J542" s="104">
        <f t="shared" si="279"/>
        <v>0</v>
      </c>
      <c r="K542" s="87">
        <f t="shared" si="259"/>
        <v>13</v>
      </c>
      <c r="L542" s="85">
        <f t="shared" si="260"/>
        <v>125</v>
      </c>
      <c r="M542" s="82">
        <f t="shared" si="280"/>
        <v>4</v>
      </c>
      <c r="N542" s="82">
        <f t="shared" si="261"/>
        <v>4</v>
      </c>
      <c r="O542" s="85">
        <f t="shared" si="281"/>
        <v>0</v>
      </c>
      <c r="P542" s="87">
        <f t="shared" si="282"/>
        <v>1</v>
      </c>
      <c r="Q542" s="85">
        <f t="shared" si="283"/>
        <v>0</v>
      </c>
      <c r="R542" s="87">
        <f t="shared" si="284"/>
        <v>0</v>
      </c>
      <c r="S542" s="85">
        <f t="shared" si="285"/>
        <v>28</v>
      </c>
      <c r="T542" s="87">
        <v>161</v>
      </c>
      <c r="U542" s="82"/>
      <c r="V542" s="108">
        <f t="shared" si="286"/>
        <v>47562</v>
      </c>
      <c r="W542" s="109">
        <f t="shared" si="262"/>
        <v>0</v>
      </c>
      <c r="X542" s="95">
        <f t="shared" si="263"/>
        <v>2</v>
      </c>
      <c r="Y542" s="110">
        <f t="shared" si="264"/>
        <v>161</v>
      </c>
      <c r="Z542" s="111">
        <f t="shared" si="287"/>
        <v>1383.58</v>
      </c>
      <c r="AA542" s="112">
        <f t="shared" si="288"/>
        <v>50</v>
      </c>
      <c r="AB542" s="112">
        <f t="shared" si="265"/>
        <v>1333.58</v>
      </c>
      <c r="AC542" s="111">
        <f t="shared" si="300"/>
        <v>54.37</v>
      </c>
      <c r="AD542" s="113">
        <f t="shared" si="303"/>
        <v>1279.21</v>
      </c>
      <c r="AE542" s="114">
        <f t="shared" si="289"/>
        <v>24817.380000000048</v>
      </c>
      <c r="AF542" s="86">
        <f t="shared" si="301"/>
        <v>47562</v>
      </c>
      <c r="AG542" s="86">
        <f t="shared" si="266"/>
        <v>47197</v>
      </c>
      <c r="AH542" s="211">
        <f t="shared" si="267"/>
        <v>365</v>
      </c>
      <c r="AI542" s="213">
        <f t="shared" si="268"/>
        <v>28</v>
      </c>
      <c r="AJ542" s="218">
        <f t="shared" si="302"/>
        <v>4873</v>
      </c>
      <c r="AK542" s="103">
        <f t="shared" si="290"/>
        <v>696.14285714285711</v>
      </c>
      <c r="AL542" s="82">
        <f t="shared" si="291"/>
        <v>696</v>
      </c>
      <c r="AM542" s="105">
        <f t="shared" si="292"/>
        <v>1</v>
      </c>
      <c r="AN542" s="87">
        <f t="shared" si="293"/>
        <v>160</v>
      </c>
      <c r="AO542" s="240">
        <f t="shared" si="294"/>
        <v>5</v>
      </c>
      <c r="AP542" s="87">
        <f t="shared" si="295"/>
        <v>13</v>
      </c>
      <c r="AQ542" s="85">
        <f t="shared" si="296"/>
        <v>126</v>
      </c>
      <c r="AR542" s="232">
        <f t="shared" si="269"/>
        <v>2</v>
      </c>
      <c r="AS542" s="112">
        <f t="shared" si="270"/>
        <v>1.1206291925835741</v>
      </c>
      <c r="AT542" s="125">
        <f t="shared" si="271"/>
        <v>348.31431882474004</v>
      </c>
      <c r="AU542" s="256">
        <f t="shared" si="272"/>
        <v>1091.1732772988732</v>
      </c>
      <c r="AV542" s="109">
        <f t="shared" si="273"/>
        <v>21982.961923991552</v>
      </c>
      <c r="AW542" s="199">
        <f t="shared" si="297"/>
        <v>1.575041899130867</v>
      </c>
      <c r="AX542" s="95">
        <f t="shared" si="274"/>
        <v>497.92948808937734</v>
      </c>
      <c r="AY542" s="194">
        <f t="shared" si="298"/>
        <v>47562</v>
      </c>
      <c r="BA542" s="194">
        <f t="shared" si="299"/>
        <v>47562</v>
      </c>
      <c r="BL542" s="151"/>
      <c r="BM542" s="151"/>
      <c r="BN542" s="151"/>
      <c r="BO542" s="151"/>
      <c r="BP542" s="151"/>
      <c r="BQ542" s="151"/>
      <c r="BR542" s="151"/>
      <c r="BS542" s="96"/>
    </row>
    <row r="543" spans="1:71" hidden="1" x14ac:dyDescent="0.3">
      <c r="A543" s="21">
        <v>162</v>
      </c>
      <c r="B543" s="86">
        <f t="shared" si="255"/>
        <v>47228</v>
      </c>
      <c r="C543" s="82">
        <f t="shared" si="256"/>
        <v>365</v>
      </c>
      <c r="D543" s="82">
        <f t="shared" si="258"/>
        <v>31</v>
      </c>
      <c r="E543" s="85">
        <f t="shared" si="257"/>
        <v>4904</v>
      </c>
      <c r="F543" s="103">
        <f t="shared" si="275"/>
        <v>700.57142857142856</v>
      </c>
      <c r="G543" s="82">
        <f t="shared" si="276"/>
        <v>700</v>
      </c>
      <c r="H543" s="85">
        <f t="shared" si="277"/>
        <v>4</v>
      </c>
      <c r="I543" s="87">
        <f t="shared" si="278"/>
        <v>161</v>
      </c>
      <c r="J543" s="104">
        <f t="shared" si="279"/>
        <v>0</v>
      </c>
      <c r="K543" s="87">
        <f t="shared" si="259"/>
        <v>13</v>
      </c>
      <c r="L543" s="85">
        <f t="shared" si="260"/>
        <v>156</v>
      </c>
      <c r="M543" s="82">
        <f t="shared" si="280"/>
        <v>4.4285714285714288</v>
      </c>
      <c r="N543" s="82">
        <f t="shared" si="261"/>
        <v>4</v>
      </c>
      <c r="O543" s="85">
        <f t="shared" si="281"/>
        <v>3</v>
      </c>
      <c r="P543" s="87">
        <f t="shared" si="282"/>
        <v>1</v>
      </c>
      <c r="Q543" s="85">
        <f t="shared" si="283"/>
        <v>0</v>
      </c>
      <c r="R543" s="87">
        <f t="shared" si="284"/>
        <v>0</v>
      </c>
      <c r="S543" s="85">
        <f t="shared" si="285"/>
        <v>31</v>
      </c>
      <c r="T543" s="87">
        <v>162</v>
      </c>
      <c r="U543" s="82"/>
      <c r="V543" s="108">
        <f t="shared" si="286"/>
        <v>47593</v>
      </c>
      <c r="W543" s="109">
        <f t="shared" si="262"/>
        <v>0</v>
      </c>
      <c r="X543" s="95">
        <f t="shared" si="263"/>
        <v>2</v>
      </c>
      <c r="Y543" s="110">
        <f t="shared" si="264"/>
        <v>162</v>
      </c>
      <c r="Z543" s="111">
        <f t="shared" si="287"/>
        <v>1383.58</v>
      </c>
      <c r="AA543" s="112">
        <f t="shared" si="288"/>
        <v>50</v>
      </c>
      <c r="AB543" s="112">
        <f t="shared" si="265"/>
        <v>1333.58</v>
      </c>
      <c r="AC543" s="111">
        <f t="shared" si="300"/>
        <v>51.7</v>
      </c>
      <c r="AD543" s="113">
        <f t="shared" si="303"/>
        <v>1281.8799999999999</v>
      </c>
      <c r="AE543" s="114">
        <f t="shared" si="289"/>
        <v>23535.500000000047</v>
      </c>
      <c r="AF543" s="86">
        <f t="shared" si="301"/>
        <v>47593</v>
      </c>
      <c r="AG543" s="86">
        <f t="shared" si="266"/>
        <v>47228</v>
      </c>
      <c r="AH543" s="211">
        <f t="shared" si="267"/>
        <v>365</v>
      </c>
      <c r="AI543" s="213">
        <f t="shared" si="268"/>
        <v>31</v>
      </c>
      <c r="AJ543" s="218">
        <f t="shared" si="302"/>
        <v>4904</v>
      </c>
      <c r="AK543" s="103">
        <f t="shared" si="290"/>
        <v>700.57142857142856</v>
      </c>
      <c r="AL543" s="82">
        <f t="shared" si="291"/>
        <v>700</v>
      </c>
      <c r="AM543" s="105">
        <f t="shared" si="292"/>
        <v>4</v>
      </c>
      <c r="AN543" s="87">
        <f t="shared" si="293"/>
        <v>161</v>
      </c>
      <c r="AO543" s="240">
        <f t="shared" si="294"/>
        <v>5</v>
      </c>
      <c r="AP543" s="87">
        <f t="shared" si="295"/>
        <v>13</v>
      </c>
      <c r="AQ543" s="85">
        <f t="shared" si="296"/>
        <v>157</v>
      </c>
      <c r="AR543" s="232">
        <f t="shared" si="269"/>
        <v>2</v>
      </c>
      <c r="AS543" s="112">
        <f t="shared" si="270"/>
        <v>1.116604560186486</v>
      </c>
      <c r="AT543" s="125">
        <f t="shared" si="271"/>
        <v>347.19368963215646</v>
      </c>
      <c r="AU543" s="256">
        <f t="shared" si="272"/>
        <v>1089.5164312652093</v>
      </c>
      <c r="AV543" s="109">
        <f t="shared" si="273"/>
        <v>20891.788646692679</v>
      </c>
      <c r="AW543" s="199">
        <f t="shared" si="297"/>
        <v>1.5726503431995402</v>
      </c>
      <c r="AX543" s="95">
        <f t="shared" si="274"/>
        <v>496.35444619024645</v>
      </c>
      <c r="AY543" s="194">
        <f t="shared" si="298"/>
        <v>47593</v>
      </c>
      <c r="BA543" s="194">
        <f t="shared" si="299"/>
        <v>47593</v>
      </c>
      <c r="BL543" s="151"/>
      <c r="BM543" s="151"/>
      <c r="BN543" s="151"/>
      <c r="BO543" s="151"/>
      <c r="BP543" s="151"/>
      <c r="BQ543" s="151"/>
      <c r="BR543" s="151"/>
      <c r="BS543" s="96"/>
    </row>
    <row r="544" spans="1:71" hidden="1" x14ac:dyDescent="0.3">
      <c r="A544" s="21">
        <v>163</v>
      </c>
      <c r="B544" s="86">
        <f t="shared" si="255"/>
        <v>47258</v>
      </c>
      <c r="C544" s="82">
        <f t="shared" si="256"/>
        <v>365</v>
      </c>
      <c r="D544" s="82">
        <f t="shared" si="258"/>
        <v>30</v>
      </c>
      <c r="E544" s="85">
        <f t="shared" si="257"/>
        <v>4934</v>
      </c>
      <c r="F544" s="103">
        <f t="shared" si="275"/>
        <v>704.85714285714289</v>
      </c>
      <c r="G544" s="82">
        <f t="shared" si="276"/>
        <v>704</v>
      </c>
      <c r="H544" s="85">
        <f t="shared" si="277"/>
        <v>6</v>
      </c>
      <c r="I544" s="87">
        <f t="shared" si="278"/>
        <v>162</v>
      </c>
      <c r="J544" s="104">
        <f t="shared" si="279"/>
        <v>0</v>
      </c>
      <c r="K544" s="87">
        <f t="shared" si="259"/>
        <v>13</v>
      </c>
      <c r="L544" s="85">
        <f t="shared" si="260"/>
        <v>186</v>
      </c>
      <c r="M544" s="82">
        <f t="shared" si="280"/>
        <v>4.2857142857142856</v>
      </c>
      <c r="N544" s="82">
        <f t="shared" si="261"/>
        <v>4</v>
      </c>
      <c r="O544" s="85">
        <f t="shared" si="281"/>
        <v>2</v>
      </c>
      <c r="P544" s="87">
        <f t="shared" si="282"/>
        <v>1</v>
      </c>
      <c r="Q544" s="85">
        <f t="shared" si="283"/>
        <v>0</v>
      </c>
      <c r="R544" s="87">
        <f t="shared" si="284"/>
        <v>0</v>
      </c>
      <c r="S544" s="85">
        <f t="shared" si="285"/>
        <v>30</v>
      </c>
      <c r="T544" s="87">
        <v>163</v>
      </c>
      <c r="U544" s="82"/>
      <c r="V544" s="108">
        <f t="shared" si="286"/>
        <v>47623</v>
      </c>
      <c r="W544" s="109">
        <f t="shared" si="262"/>
        <v>0</v>
      </c>
      <c r="X544" s="95">
        <f t="shared" si="263"/>
        <v>2</v>
      </c>
      <c r="Y544" s="110">
        <f t="shared" si="264"/>
        <v>163</v>
      </c>
      <c r="Z544" s="111">
        <f t="shared" si="287"/>
        <v>1383.58</v>
      </c>
      <c r="AA544" s="112">
        <f t="shared" si="288"/>
        <v>50</v>
      </c>
      <c r="AB544" s="112">
        <f t="shared" si="265"/>
        <v>1333.58</v>
      </c>
      <c r="AC544" s="111">
        <f t="shared" si="300"/>
        <v>49.03</v>
      </c>
      <c r="AD544" s="113">
        <f t="shared" si="303"/>
        <v>1284.55</v>
      </c>
      <c r="AE544" s="114">
        <f t="shared" si="289"/>
        <v>22250.950000000048</v>
      </c>
      <c r="AF544" s="86">
        <f t="shared" si="301"/>
        <v>47623</v>
      </c>
      <c r="AG544" s="86">
        <f t="shared" si="266"/>
        <v>47258</v>
      </c>
      <c r="AH544" s="211">
        <f t="shared" si="267"/>
        <v>365</v>
      </c>
      <c r="AI544" s="213">
        <f t="shared" si="268"/>
        <v>30</v>
      </c>
      <c r="AJ544" s="218">
        <f t="shared" si="302"/>
        <v>4934</v>
      </c>
      <c r="AK544" s="103">
        <f t="shared" si="290"/>
        <v>704.85714285714289</v>
      </c>
      <c r="AL544" s="82">
        <f t="shared" si="291"/>
        <v>704</v>
      </c>
      <c r="AM544" s="105">
        <f t="shared" si="292"/>
        <v>6</v>
      </c>
      <c r="AN544" s="87">
        <f t="shared" si="293"/>
        <v>162</v>
      </c>
      <c r="AO544" s="240">
        <f t="shared" si="294"/>
        <v>5</v>
      </c>
      <c r="AP544" s="87">
        <f t="shared" si="295"/>
        <v>13</v>
      </c>
      <c r="AQ544" s="85">
        <f t="shared" si="296"/>
        <v>187</v>
      </c>
      <c r="AR544" s="232">
        <f t="shared" si="269"/>
        <v>2</v>
      </c>
      <c r="AS544" s="112">
        <f t="shared" si="270"/>
        <v>1.1125943818711219</v>
      </c>
      <c r="AT544" s="125">
        <f t="shared" si="271"/>
        <v>346.07708507196998</v>
      </c>
      <c r="AU544" s="256">
        <f t="shared" si="272"/>
        <v>1087.9154272631097</v>
      </c>
      <c r="AV544" s="109">
        <f t="shared" si="273"/>
        <v>19802.272215427471</v>
      </c>
      <c r="AW544" s="199">
        <f t="shared" si="297"/>
        <v>1.5703393918259643</v>
      </c>
      <c r="AX544" s="95">
        <f t="shared" si="274"/>
        <v>494.78179584704691</v>
      </c>
      <c r="AY544" s="194">
        <f t="shared" si="298"/>
        <v>47623</v>
      </c>
      <c r="BA544" s="194">
        <f t="shared" si="299"/>
        <v>47623</v>
      </c>
      <c r="BL544" s="151"/>
      <c r="BM544" s="151"/>
      <c r="BN544" s="151"/>
      <c r="BO544" s="151"/>
      <c r="BP544" s="151"/>
      <c r="BQ544" s="151"/>
      <c r="BR544" s="151"/>
      <c r="BS544" s="96"/>
    </row>
    <row r="545" spans="1:71" hidden="1" x14ac:dyDescent="0.3">
      <c r="A545" s="21">
        <v>164</v>
      </c>
      <c r="B545" s="86">
        <f t="shared" si="255"/>
        <v>47289</v>
      </c>
      <c r="C545" s="82">
        <f t="shared" si="256"/>
        <v>365</v>
      </c>
      <c r="D545" s="82">
        <f t="shared" si="258"/>
        <v>31</v>
      </c>
      <c r="E545" s="85">
        <f t="shared" si="257"/>
        <v>4965</v>
      </c>
      <c r="F545" s="103">
        <f t="shared" si="275"/>
        <v>709.28571428571433</v>
      </c>
      <c r="G545" s="82">
        <f t="shared" si="276"/>
        <v>709</v>
      </c>
      <c r="H545" s="85">
        <f t="shared" si="277"/>
        <v>2</v>
      </c>
      <c r="I545" s="87">
        <f t="shared" si="278"/>
        <v>163</v>
      </c>
      <c r="J545" s="104">
        <f t="shared" si="279"/>
        <v>0</v>
      </c>
      <c r="K545" s="87">
        <f t="shared" si="259"/>
        <v>13</v>
      </c>
      <c r="L545" s="85">
        <f t="shared" si="260"/>
        <v>217</v>
      </c>
      <c r="M545" s="82">
        <f t="shared" si="280"/>
        <v>4.4285714285714288</v>
      </c>
      <c r="N545" s="82">
        <f t="shared" si="261"/>
        <v>4</v>
      </c>
      <c r="O545" s="85">
        <f t="shared" si="281"/>
        <v>3</v>
      </c>
      <c r="P545" s="87">
        <f t="shared" si="282"/>
        <v>1</v>
      </c>
      <c r="Q545" s="85">
        <f t="shared" si="283"/>
        <v>0</v>
      </c>
      <c r="R545" s="87">
        <f t="shared" si="284"/>
        <v>0</v>
      </c>
      <c r="S545" s="85">
        <f t="shared" si="285"/>
        <v>31</v>
      </c>
      <c r="T545" s="87">
        <v>164</v>
      </c>
      <c r="U545" s="82"/>
      <c r="V545" s="108">
        <f t="shared" si="286"/>
        <v>47654</v>
      </c>
      <c r="W545" s="109">
        <f t="shared" si="262"/>
        <v>0</v>
      </c>
      <c r="X545" s="95">
        <f t="shared" si="263"/>
        <v>2</v>
      </c>
      <c r="Y545" s="110">
        <f t="shared" si="264"/>
        <v>164</v>
      </c>
      <c r="Z545" s="111">
        <f t="shared" si="287"/>
        <v>1383.58</v>
      </c>
      <c r="AA545" s="112">
        <f t="shared" si="288"/>
        <v>50</v>
      </c>
      <c r="AB545" s="112">
        <f t="shared" si="265"/>
        <v>1333.58</v>
      </c>
      <c r="AC545" s="111">
        <f t="shared" si="300"/>
        <v>46.36</v>
      </c>
      <c r="AD545" s="113">
        <f t="shared" si="303"/>
        <v>1287.22</v>
      </c>
      <c r="AE545" s="114">
        <f t="shared" si="289"/>
        <v>20963.730000000047</v>
      </c>
      <c r="AF545" s="86">
        <f t="shared" si="301"/>
        <v>47654</v>
      </c>
      <c r="AG545" s="86">
        <f t="shared" si="266"/>
        <v>47289</v>
      </c>
      <c r="AH545" s="211">
        <f t="shared" si="267"/>
        <v>365</v>
      </c>
      <c r="AI545" s="213">
        <f t="shared" si="268"/>
        <v>31</v>
      </c>
      <c r="AJ545" s="218">
        <f t="shared" si="302"/>
        <v>4965</v>
      </c>
      <c r="AK545" s="103">
        <f t="shared" si="290"/>
        <v>709.28571428571433</v>
      </c>
      <c r="AL545" s="82">
        <f t="shared" si="291"/>
        <v>709</v>
      </c>
      <c r="AM545" s="105">
        <f t="shared" si="292"/>
        <v>2</v>
      </c>
      <c r="AN545" s="87">
        <f t="shared" si="293"/>
        <v>163</v>
      </c>
      <c r="AO545" s="240">
        <f t="shared" si="294"/>
        <v>5</v>
      </c>
      <c r="AP545" s="87">
        <f t="shared" si="295"/>
        <v>13</v>
      </c>
      <c r="AQ545" s="85">
        <f t="shared" si="296"/>
        <v>218</v>
      </c>
      <c r="AR545" s="232">
        <f t="shared" si="269"/>
        <v>2</v>
      </c>
      <c r="AS545" s="112">
        <f t="shared" si="270"/>
        <v>1.1085986057270318</v>
      </c>
      <c r="AT545" s="125">
        <f t="shared" si="271"/>
        <v>344.96449069009884</v>
      </c>
      <c r="AU545" s="256">
        <f t="shared" si="272"/>
        <v>1086.2635279744061</v>
      </c>
      <c r="AV545" s="109">
        <f t="shared" si="273"/>
        <v>18714.356788164361</v>
      </c>
      <c r="AW545" s="199">
        <f t="shared" si="297"/>
        <v>1.5679549762184877</v>
      </c>
      <c r="AX545" s="95">
        <f t="shared" si="274"/>
        <v>493.21145645522097</v>
      </c>
      <c r="AY545" s="194">
        <f t="shared" si="298"/>
        <v>47654</v>
      </c>
      <c r="BA545" s="194">
        <f t="shared" si="299"/>
        <v>47654</v>
      </c>
      <c r="BL545" s="151"/>
      <c r="BM545" s="151"/>
      <c r="BN545" s="151"/>
      <c r="BO545" s="151"/>
      <c r="BP545" s="151"/>
      <c r="BQ545" s="151"/>
      <c r="BR545" s="151"/>
      <c r="BS545" s="96"/>
    </row>
    <row r="546" spans="1:71" hidden="1" x14ac:dyDescent="0.3">
      <c r="A546" s="21">
        <v>165</v>
      </c>
      <c r="B546" s="86">
        <f t="shared" si="255"/>
        <v>47319</v>
      </c>
      <c r="C546" s="82">
        <f t="shared" si="256"/>
        <v>365</v>
      </c>
      <c r="D546" s="82">
        <f t="shared" si="258"/>
        <v>30</v>
      </c>
      <c r="E546" s="85">
        <f t="shared" si="257"/>
        <v>4995</v>
      </c>
      <c r="F546" s="103">
        <f t="shared" si="275"/>
        <v>713.57142857142856</v>
      </c>
      <c r="G546" s="82">
        <f t="shared" si="276"/>
        <v>713</v>
      </c>
      <c r="H546" s="85">
        <f t="shared" si="277"/>
        <v>4</v>
      </c>
      <c r="I546" s="87">
        <f t="shared" si="278"/>
        <v>164</v>
      </c>
      <c r="J546" s="104">
        <f t="shared" si="279"/>
        <v>0</v>
      </c>
      <c r="K546" s="87">
        <f t="shared" si="259"/>
        <v>13</v>
      </c>
      <c r="L546" s="85">
        <f t="shared" si="260"/>
        <v>247</v>
      </c>
      <c r="M546" s="82">
        <f t="shared" si="280"/>
        <v>4.2857142857142856</v>
      </c>
      <c r="N546" s="82">
        <f t="shared" si="261"/>
        <v>4</v>
      </c>
      <c r="O546" s="85">
        <f t="shared" si="281"/>
        <v>2</v>
      </c>
      <c r="P546" s="87">
        <f t="shared" si="282"/>
        <v>1</v>
      </c>
      <c r="Q546" s="85">
        <f t="shared" si="283"/>
        <v>0</v>
      </c>
      <c r="R546" s="87">
        <f t="shared" si="284"/>
        <v>0</v>
      </c>
      <c r="S546" s="85">
        <f t="shared" si="285"/>
        <v>30</v>
      </c>
      <c r="T546" s="87">
        <v>165</v>
      </c>
      <c r="U546" s="82"/>
      <c r="V546" s="108">
        <f t="shared" si="286"/>
        <v>47684</v>
      </c>
      <c r="W546" s="109">
        <f t="shared" si="262"/>
        <v>0</v>
      </c>
      <c r="X546" s="95">
        <f t="shared" si="263"/>
        <v>2</v>
      </c>
      <c r="Y546" s="110">
        <f t="shared" si="264"/>
        <v>165</v>
      </c>
      <c r="Z546" s="111">
        <f t="shared" si="287"/>
        <v>1383.58</v>
      </c>
      <c r="AA546" s="112">
        <f t="shared" si="288"/>
        <v>50</v>
      </c>
      <c r="AB546" s="112">
        <f t="shared" si="265"/>
        <v>1333.58</v>
      </c>
      <c r="AC546" s="111">
        <f t="shared" si="300"/>
        <v>43.67</v>
      </c>
      <c r="AD546" s="113">
        <f t="shared" si="303"/>
        <v>1289.9099999999999</v>
      </c>
      <c r="AE546" s="114">
        <f t="shared" si="289"/>
        <v>19673.820000000047</v>
      </c>
      <c r="AF546" s="86">
        <f t="shared" si="301"/>
        <v>47684</v>
      </c>
      <c r="AG546" s="86">
        <f t="shared" si="266"/>
        <v>47319</v>
      </c>
      <c r="AH546" s="211">
        <f t="shared" si="267"/>
        <v>365</v>
      </c>
      <c r="AI546" s="213">
        <f t="shared" si="268"/>
        <v>30</v>
      </c>
      <c r="AJ546" s="218">
        <f t="shared" si="302"/>
        <v>4995</v>
      </c>
      <c r="AK546" s="103">
        <f t="shared" si="290"/>
        <v>713.57142857142856</v>
      </c>
      <c r="AL546" s="82">
        <f t="shared" si="291"/>
        <v>713</v>
      </c>
      <c r="AM546" s="105">
        <f t="shared" si="292"/>
        <v>4</v>
      </c>
      <c r="AN546" s="87">
        <f t="shared" si="293"/>
        <v>164</v>
      </c>
      <c r="AO546" s="240">
        <f t="shared" si="294"/>
        <v>5</v>
      </c>
      <c r="AP546" s="87">
        <f t="shared" si="295"/>
        <v>13</v>
      </c>
      <c r="AQ546" s="85">
        <f t="shared" si="296"/>
        <v>248</v>
      </c>
      <c r="AR546" s="232">
        <f t="shared" si="269"/>
        <v>2</v>
      </c>
      <c r="AS546" s="112">
        <f t="shared" si="270"/>
        <v>1.1046171800301969</v>
      </c>
      <c r="AT546" s="125">
        <f t="shared" si="271"/>
        <v>343.85589208437182</v>
      </c>
      <c r="AU546" s="256">
        <f t="shared" si="272"/>
        <v>1084.6673039930911</v>
      </c>
      <c r="AV546" s="109">
        <f t="shared" si="273"/>
        <v>17628.093260189955</v>
      </c>
      <c r="AW546" s="199">
        <f t="shared" si="297"/>
        <v>1.56565092451261</v>
      </c>
      <c r="AX546" s="95">
        <f t="shared" si="274"/>
        <v>491.64350147900251</v>
      </c>
      <c r="AY546" s="194">
        <f t="shared" si="298"/>
        <v>47684</v>
      </c>
      <c r="BA546" s="194">
        <f t="shared" si="299"/>
        <v>47684</v>
      </c>
      <c r="BL546" s="151"/>
      <c r="BM546" s="151"/>
      <c r="BN546" s="151"/>
      <c r="BO546" s="151"/>
      <c r="BP546" s="151"/>
      <c r="BQ546" s="151"/>
      <c r="BR546" s="151"/>
      <c r="BS546" s="96"/>
    </row>
    <row r="547" spans="1:71" hidden="1" x14ac:dyDescent="0.3">
      <c r="A547" s="21">
        <v>166</v>
      </c>
      <c r="B547" s="86">
        <f t="shared" si="255"/>
        <v>47350</v>
      </c>
      <c r="C547" s="82">
        <f t="shared" si="256"/>
        <v>365</v>
      </c>
      <c r="D547" s="82">
        <f t="shared" si="258"/>
        <v>31</v>
      </c>
      <c r="E547" s="85">
        <f t="shared" si="257"/>
        <v>5026</v>
      </c>
      <c r="F547" s="103">
        <f t="shared" si="275"/>
        <v>718</v>
      </c>
      <c r="G547" s="82">
        <f t="shared" si="276"/>
        <v>718</v>
      </c>
      <c r="H547" s="85">
        <f t="shared" si="277"/>
        <v>0</v>
      </c>
      <c r="I547" s="87">
        <f t="shared" si="278"/>
        <v>165</v>
      </c>
      <c r="J547" s="104">
        <f t="shared" si="279"/>
        <v>0</v>
      </c>
      <c r="K547" s="87">
        <f t="shared" si="259"/>
        <v>13</v>
      </c>
      <c r="L547" s="85">
        <f t="shared" si="260"/>
        <v>278</v>
      </c>
      <c r="M547" s="82">
        <f t="shared" si="280"/>
        <v>4.4285714285714288</v>
      </c>
      <c r="N547" s="82">
        <f t="shared" si="261"/>
        <v>4</v>
      </c>
      <c r="O547" s="85">
        <f t="shared" si="281"/>
        <v>3</v>
      </c>
      <c r="P547" s="87">
        <f t="shared" si="282"/>
        <v>1</v>
      </c>
      <c r="Q547" s="85">
        <f t="shared" si="283"/>
        <v>0</v>
      </c>
      <c r="R547" s="87">
        <f t="shared" si="284"/>
        <v>0</v>
      </c>
      <c r="S547" s="85">
        <f t="shared" si="285"/>
        <v>31</v>
      </c>
      <c r="T547" s="87">
        <v>166</v>
      </c>
      <c r="U547" s="82"/>
      <c r="V547" s="108">
        <f t="shared" si="286"/>
        <v>47715</v>
      </c>
      <c r="W547" s="109">
        <f t="shared" si="262"/>
        <v>0</v>
      </c>
      <c r="X547" s="95">
        <f t="shared" si="263"/>
        <v>2</v>
      </c>
      <c r="Y547" s="110">
        <f t="shared" si="264"/>
        <v>166</v>
      </c>
      <c r="Z547" s="111">
        <f t="shared" si="287"/>
        <v>1383.58</v>
      </c>
      <c r="AA547" s="112">
        <f t="shared" si="288"/>
        <v>50</v>
      </c>
      <c r="AB547" s="112">
        <f t="shared" si="265"/>
        <v>1333.58</v>
      </c>
      <c r="AC547" s="111">
        <f t="shared" si="300"/>
        <v>40.99</v>
      </c>
      <c r="AD547" s="113">
        <f t="shared" si="303"/>
        <v>1292.5899999999999</v>
      </c>
      <c r="AE547" s="114">
        <f t="shared" si="289"/>
        <v>18381.230000000047</v>
      </c>
      <c r="AF547" s="86">
        <f t="shared" si="301"/>
        <v>47715</v>
      </c>
      <c r="AG547" s="86">
        <f t="shared" si="266"/>
        <v>47350</v>
      </c>
      <c r="AH547" s="211">
        <f t="shared" si="267"/>
        <v>365</v>
      </c>
      <c r="AI547" s="213">
        <f t="shared" si="268"/>
        <v>31</v>
      </c>
      <c r="AJ547" s="218">
        <f t="shared" si="302"/>
        <v>5026</v>
      </c>
      <c r="AK547" s="103">
        <f t="shared" si="290"/>
        <v>718</v>
      </c>
      <c r="AL547" s="82">
        <f t="shared" si="291"/>
        <v>718</v>
      </c>
      <c r="AM547" s="105">
        <f t="shared" si="292"/>
        <v>0</v>
      </c>
      <c r="AN547" s="87">
        <f t="shared" si="293"/>
        <v>165</v>
      </c>
      <c r="AO547" s="240">
        <f t="shared" si="294"/>
        <v>5</v>
      </c>
      <c r="AP547" s="87">
        <f t="shared" si="295"/>
        <v>13</v>
      </c>
      <c r="AQ547" s="85">
        <f t="shared" si="296"/>
        <v>279</v>
      </c>
      <c r="AR547" s="232">
        <f t="shared" si="269"/>
        <v>2</v>
      </c>
      <c r="AS547" s="112">
        <f t="shared" si="270"/>
        <v>1.1006500532423609</v>
      </c>
      <c r="AT547" s="125">
        <f t="shared" si="271"/>
        <v>342.75127490434164</v>
      </c>
      <c r="AU547" s="256">
        <f t="shared" si="272"/>
        <v>1083.0203366801504</v>
      </c>
      <c r="AV547" s="109">
        <f t="shared" si="273"/>
        <v>16543.425956196865</v>
      </c>
      <c r="AW547" s="199">
        <f t="shared" si="297"/>
        <v>1.5632736279105508</v>
      </c>
      <c r="AX547" s="95">
        <f t="shared" si="274"/>
        <v>490.07785055448988</v>
      </c>
      <c r="AY547" s="194">
        <f t="shared" si="298"/>
        <v>47715</v>
      </c>
      <c r="BA547" s="194">
        <f t="shared" si="299"/>
        <v>47715</v>
      </c>
      <c r="BL547" s="151"/>
      <c r="BM547" s="151"/>
      <c r="BN547" s="151"/>
      <c r="BO547" s="151"/>
      <c r="BP547" s="151"/>
      <c r="BQ547" s="151"/>
      <c r="BR547" s="151"/>
      <c r="BS547" s="96"/>
    </row>
    <row r="548" spans="1:71" hidden="1" x14ac:dyDescent="0.3">
      <c r="A548" s="21">
        <v>167</v>
      </c>
      <c r="B548" s="86">
        <f t="shared" si="255"/>
        <v>47381</v>
      </c>
      <c r="C548" s="82">
        <f t="shared" si="256"/>
        <v>365</v>
      </c>
      <c r="D548" s="82">
        <f t="shared" si="258"/>
        <v>31</v>
      </c>
      <c r="E548" s="85">
        <f t="shared" si="257"/>
        <v>5057</v>
      </c>
      <c r="F548" s="103">
        <f t="shared" si="275"/>
        <v>722.42857142857144</v>
      </c>
      <c r="G548" s="82">
        <f t="shared" si="276"/>
        <v>722</v>
      </c>
      <c r="H548" s="85">
        <f t="shared" si="277"/>
        <v>3</v>
      </c>
      <c r="I548" s="87">
        <f t="shared" si="278"/>
        <v>166</v>
      </c>
      <c r="J548" s="104">
        <f t="shared" si="279"/>
        <v>0</v>
      </c>
      <c r="K548" s="87">
        <f t="shared" si="259"/>
        <v>13</v>
      </c>
      <c r="L548" s="85">
        <f t="shared" si="260"/>
        <v>309</v>
      </c>
      <c r="M548" s="82">
        <f t="shared" si="280"/>
        <v>4.4285714285714288</v>
      </c>
      <c r="N548" s="82">
        <f t="shared" si="261"/>
        <v>4</v>
      </c>
      <c r="O548" s="85">
        <f t="shared" si="281"/>
        <v>3</v>
      </c>
      <c r="P548" s="87">
        <f t="shared" si="282"/>
        <v>1</v>
      </c>
      <c r="Q548" s="85">
        <f t="shared" si="283"/>
        <v>0</v>
      </c>
      <c r="R548" s="87">
        <f t="shared" si="284"/>
        <v>0</v>
      </c>
      <c r="S548" s="85">
        <f t="shared" si="285"/>
        <v>31</v>
      </c>
      <c r="T548" s="87">
        <v>167</v>
      </c>
      <c r="U548" s="82"/>
      <c r="V548" s="108">
        <f t="shared" si="286"/>
        <v>47746</v>
      </c>
      <c r="W548" s="109">
        <f t="shared" si="262"/>
        <v>0</v>
      </c>
      <c r="X548" s="95">
        <f t="shared" si="263"/>
        <v>2</v>
      </c>
      <c r="Y548" s="110">
        <f t="shared" si="264"/>
        <v>167</v>
      </c>
      <c r="Z548" s="111">
        <f t="shared" si="287"/>
        <v>1383.58</v>
      </c>
      <c r="AA548" s="112">
        <f t="shared" si="288"/>
        <v>50</v>
      </c>
      <c r="AB548" s="112">
        <f t="shared" si="265"/>
        <v>1333.58</v>
      </c>
      <c r="AC548" s="111">
        <f t="shared" si="300"/>
        <v>38.29</v>
      </c>
      <c r="AD548" s="113">
        <f t="shared" si="303"/>
        <v>1295.29</v>
      </c>
      <c r="AE548" s="114">
        <f t="shared" si="289"/>
        <v>17085.940000000046</v>
      </c>
      <c r="AF548" s="86">
        <f t="shared" si="301"/>
        <v>47746</v>
      </c>
      <c r="AG548" s="86">
        <f t="shared" si="266"/>
        <v>47381</v>
      </c>
      <c r="AH548" s="211">
        <f t="shared" si="267"/>
        <v>365</v>
      </c>
      <c r="AI548" s="213">
        <f t="shared" si="268"/>
        <v>31</v>
      </c>
      <c r="AJ548" s="218">
        <f t="shared" si="302"/>
        <v>5057</v>
      </c>
      <c r="AK548" s="103">
        <f t="shared" si="290"/>
        <v>722.42857142857144</v>
      </c>
      <c r="AL548" s="82">
        <f t="shared" si="291"/>
        <v>722</v>
      </c>
      <c r="AM548" s="105">
        <f t="shared" si="292"/>
        <v>3</v>
      </c>
      <c r="AN548" s="87">
        <f t="shared" si="293"/>
        <v>166</v>
      </c>
      <c r="AO548" s="240">
        <f t="shared" si="294"/>
        <v>5</v>
      </c>
      <c r="AP548" s="87">
        <f t="shared" si="295"/>
        <v>13</v>
      </c>
      <c r="AQ548" s="85">
        <f t="shared" si="296"/>
        <v>310</v>
      </c>
      <c r="AR548" s="232">
        <f t="shared" si="269"/>
        <v>2</v>
      </c>
      <c r="AS548" s="112">
        <f t="shared" si="270"/>
        <v>1.0966971740103617</v>
      </c>
      <c r="AT548" s="125">
        <f t="shared" si="271"/>
        <v>341.65062485109928</v>
      </c>
      <c r="AU548" s="256">
        <f t="shared" si="272"/>
        <v>1081.3758701352513</v>
      </c>
      <c r="AV548" s="109">
        <f t="shared" si="273"/>
        <v>15460.405619516714</v>
      </c>
      <c r="AW548" s="199">
        <f t="shared" si="297"/>
        <v>1.5608999410142343</v>
      </c>
      <c r="AX548" s="95">
        <f t="shared" si="274"/>
        <v>488.51457692657931</v>
      </c>
      <c r="AY548" s="194">
        <f t="shared" si="298"/>
        <v>47746</v>
      </c>
      <c r="BA548" s="194">
        <f t="shared" si="299"/>
        <v>47746</v>
      </c>
      <c r="BL548" s="151"/>
      <c r="BM548" s="151"/>
      <c r="BN548" s="151"/>
      <c r="BO548" s="151"/>
      <c r="BP548" s="151"/>
      <c r="BQ548" s="151"/>
      <c r="BR548" s="151"/>
      <c r="BS548" s="96"/>
    </row>
    <row r="549" spans="1:71" hidden="1" x14ac:dyDescent="0.3">
      <c r="A549" s="21">
        <v>168</v>
      </c>
      <c r="B549" s="86">
        <f t="shared" si="255"/>
        <v>47411</v>
      </c>
      <c r="C549" s="82">
        <f t="shared" si="256"/>
        <v>365</v>
      </c>
      <c r="D549" s="82">
        <f t="shared" si="258"/>
        <v>30</v>
      </c>
      <c r="E549" s="85">
        <f t="shared" si="257"/>
        <v>5087</v>
      </c>
      <c r="F549" s="103">
        <f t="shared" si="275"/>
        <v>726.71428571428567</v>
      </c>
      <c r="G549" s="82">
        <f t="shared" si="276"/>
        <v>726</v>
      </c>
      <c r="H549" s="85">
        <f t="shared" si="277"/>
        <v>5</v>
      </c>
      <c r="I549" s="87">
        <f t="shared" si="278"/>
        <v>167</v>
      </c>
      <c r="J549" s="104">
        <f t="shared" si="279"/>
        <v>0</v>
      </c>
      <c r="K549" s="87">
        <f t="shared" si="259"/>
        <v>13</v>
      </c>
      <c r="L549" s="85">
        <f t="shared" si="260"/>
        <v>339</v>
      </c>
      <c r="M549" s="82">
        <f t="shared" si="280"/>
        <v>4.2857142857142856</v>
      </c>
      <c r="N549" s="82">
        <f t="shared" si="261"/>
        <v>4</v>
      </c>
      <c r="O549" s="85">
        <f t="shared" si="281"/>
        <v>2</v>
      </c>
      <c r="P549" s="87">
        <f t="shared" si="282"/>
        <v>1</v>
      </c>
      <c r="Q549" s="85">
        <f t="shared" si="283"/>
        <v>0</v>
      </c>
      <c r="R549" s="87">
        <f t="shared" si="284"/>
        <v>0</v>
      </c>
      <c r="S549" s="85">
        <f t="shared" si="285"/>
        <v>30</v>
      </c>
      <c r="T549" s="87">
        <v>168</v>
      </c>
      <c r="U549" s="82"/>
      <c r="V549" s="108">
        <f t="shared" si="286"/>
        <v>47776</v>
      </c>
      <c r="W549" s="109">
        <f t="shared" si="262"/>
        <v>0</v>
      </c>
      <c r="X549" s="95">
        <f t="shared" si="263"/>
        <v>2</v>
      </c>
      <c r="Y549" s="110">
        <f t="shared" si="264"/>
        <v>168</v>
      </c>
      <c r="Z549" s="111">
        <f t="shared" si="287"/>
        <v>1383.58</v>
      </c>
      <c r="AA549" s="112">
        <f t="shared" si="288"/>
        <v>50</v>
      </c>
      <c r="AB549" s="112">
        <f t="shared" si="265"/>
        <v>1333.58</v>
      </c>
      <c r="AC549" s="111">
        <f t="shared" si="300"/>
        <v>35.6</v>
      </c>
      <c r="AD549" s="113">
        <f t="shared" si="303"/>
        <v>1297.98</v>
      </c>
      <c r="AE549" s="114">
        <f t="shared" si="289"/>
        <v>15787.960000000046</v>
      </c>
      <c r="AF549" s="86">
        <f t="shared" si="301"/>
        <v>47776</v>
      </c>
      <c r="AG549" s="86">
        <f t="shared" si="266"/>
        <v>47411</v>
      </c>
      <c r="AH549" s="211">
        <f t="shared" si="267"/>
        <v>365</v>
      </c>
      <c r="AI549" s="213">
        <f t="shared" si="268"/>
        <v>30</v>
      </c>
      <c r="AJ549" s="218">
        <f t="shared" si="302"/>
        <v>5087</v>
      </c>
      <c r="AK549" s="103">
        <f t="shared" si="290"/>
        <v>726.71428571428567</v>
      </c>
      <c r="AL549" s="82">
        <f t="shared" si="291"/>
        <v>726</v>
      </c>
      <c r="AM549" s="105">
        <f t="shared" si="292"/>
        <v>5</v>
      </c>
      <c r="AN549" s="87">
        <f t="shared" si="293"/>
        <v>167</v>
      </c>
      <c r="AO549" s="240">
        <f t="shared" si="294"/>
        <v>5</v>
      </c>
      <c r="AP549" s="87">
        <f t="shared" si="295"/>
        <v>13</v>
      </c>
      <c r="AQ549" s="85">
        <f t="shared" si="296"/>
        <v>340</v>
      </c>
      <c r="AR549" s="232">
        <f t="shared" si="269"/>
        <v>2</v>
      </c>
      <c r="AS549" s="112">
        <f t="shared" si="270"/>
        <v>1.0927584911654671</v>
      </c>
      <c r="AT549" s="125">
        <f t="shared" si="271"/>
        <v>340.55392767708889</v>
      </c>
      <c r="AU549" s="256">
        <f t="shared" si="272"/>
        <v>1079.786828385922</v>
      </c>
      <c r="AV549" s="109">
        <f t="shared" si="273"/>
        <v>14379.029749381463</v>
      </c>
      <c r="AW549" s="199">
        <f t="shared" si="297"/>
        <v>1.5586062564210252</v>
      </c>
      <c r="AX549" s="95">
        <f t="shared" si="274"/>
        <v>486.9536769855651</v>
      </c>
      <c r="AY549" s="194">
        <f t="shared" si="298"/>
        <v>47776</v>
      </c>
      <c r="BA549" s="194">
        <f t="shared" si="299"/>
        <v>47776</v>
      </c>
      <c r="BL549" s="151"/>
      <c r="BM549" s="151"/>
      <c r="BN549" s="151"/>
      <c r="BO549" s="151"/>
      <c r="BP549" s="151"/>
      <c r="BQ549" s="151"/>
      <c r="BR549" s="151"/>
      <c r="BS549" s="96"/>
    </row>
    <row r="550" spans="1:71" hidden="1" x14ac:dyDescent="0.3">
      <c r="A550" s="21">
        <v>169</v>
      </c>
      <c r="B550" s="86">
        <f t="shared" si="255"/>
        <v>47442</v>
      </c>
      <c r="C550" s="82">
        <f t="shared" si="256"/>
        <v>365</v>
      </c>
      <c r="D550" s="82">
        <f t="shared" si="258"/>
        <v>31</v>
      </c>
      <c r="E550" s="85">
        <f t="shared" si="257"/>
        <v>5118</v>
      </c>
      <c r="F550" s="103">
        <f t="shared" si="275"/>
        <v>731.14285714285711</v>
      </c>
      <c r="G550" s="82">
        <f t="shared" si="276"/>
        <v>731</v>
      </c>
      <c r="H550" s="85">
        <f t="shared" si="277"/>
        <v>1</v>
      </c>
      <c r="I550" s="87">
        <f t="shared" si="278"/>
        <v>168</v>
      </c>
      <c r="J550" s="104">
        <f t="shared" si="279"/>
        <v>0</v>
      </c>
      <c r="K550" s="87">
        <f t="shared" si="259"/>
        <v>14</v>
      </c>
      <c r="L550" s="85">
        <f t="shared" si="260"/>
        <v>5</v>
      </c>
      <c r="M550" s="82">
        <f t="shared" si="280"/>
        <v>4.4285714285714288</v>
      </c>
      <c r="N550" s="82">
        <f t="shared" si="261"/>
        <v>4</v>
      </c>
      <c r="O550" s="85">
        <f t="shared" si="281"/>
        <v>3</v>
      </c>
      <c r="P550" s="87">
        <f t="shared" si="282"/>
        <v>1</v>
      </c>
      <c r="Q550" s="85">
        <f t="shared" si="283"/>
        <v>0</v>
      </c>
      <c r="R550" s="87">
        <f t="shared" si="284"/>
        <v>0</v>
      </c>
      <c r="S550" s="85">
        <f t="shared" si="285"/>
        <v>31</v>
      </c>
      <c r="T550" s="87">
        <v>169</v>
      </c>
      <c r="U550" s="82">
        <f>T550</f>
        <v>169</v>
      </c>
      <c r="V550" s="108">
        <f t="shared" si="286"/>
        <v>47807</v>
      </c>
      <c r="W550" s="109">
        <f t="shared" si="262"/>
        <v>600</v>
      </c>
      <c r="X550" s="95">
        <f t="shared" si="263"/>
        <v>2</v>
      </c>
      <c r="Y550" s="110">
        <f t="shared" si="264"/>
        <v>169</v>
      </c>
      <c r="Z550" s="111">
        <f t="shared" si="287"/>
        <v>1383.58</v>
      </c>
      <c r="AA550" s="112">
        <f t="shared" si="288"/>
        <v>50</v>
      </c>
      <c r="AB550" s="112">
        <f t="shared" si="265"/>
        <v>1333.58</v>
      </c>
      <c r="AC550" s="111">
        <f t="shared" si="300"/>
        <v>32.89</v>
      </c>
      <c r="AD550" s="113">
        <f t="shared" si="303"/>
        <v>1300.6899999999998</v>
      </c>
      <c r="AE550" s="114">
        <f t="shared" si="289"/>
        <v>14487.270000000046</v>
      </c>
      <c r="AF550" s="86">
        <f t="shared" si="301"/>
        <v>47807</v>
      </c>
      <c r="AG550" s="86">
        <f t="shared" si="266"/>
        <v>47442</v>
      </c>
      <c r="AH550" s="211">
        <f t="shared" si="267"/>
        <v>365</v>
      </c>
      <c r="AI550" s="213">
        <f t="shared" si="268"/>
        <v>31</v>
      </c>
      <c r="AJ550" s="218">
        <f t="shared" si="302"/>
        <v>5118</v>
      </c>
      <c r="AK550" s="103">
        <f t="shared" si="290"/>
        <v>731.14285714285711</v>
      </c>
      <c r="AL550" s="82">
        <f t="shared" si="291"/>
        <v>731</v>
      </c>
      <c r="AM550" s="105">
        <f t="shared" si="292"/>
        <v>1</v>
      </c>
      <c r="AN550" s="87">
        <f t="shared" si="293"/>
        <v>168</v>
      </c>
      <c r="AO550" s="240">
        <f t="shared" si="294"/>
        <v>5</v>
      </c>
      <c r="AP550" s="87">
        <f t="shared" si="295"/>
        <v>14</v>
      </c>
      <c r="AQ550" s="85">
        <f t="shared" si="296"/>
        <v>5</v>
      </c>
      <c r="AR550" s="232">
        <f t="shared" si="269"/>
        <v>602</v>
      </c>
      <c r="AS550" s="112">
        <f t="shared" si="270"/>
        <v>327.73902007053658</v>
      </c>
      <c r="AT550" s="125">
        <f t="shared" si="271"/>
        <v>339.46116918592344</v>
      </c>
      <c r="AU550" s="256">
        <f t="shared" si="272"/>
        <v>1545.0191685747111</v>
      </c>
      <c r="AV550" s="109">
        <f t="shared" si="273"/>
        <v>13299.242920995541</v>
      </c>
      <c r="AW550" s="199">
        <f t="shared" si="297"/>
        <v>468.42813660591673</v>
      </c>
      <c r="AX550" s="95">
        <f t="shared" si="274"/>
        <v>485.39507072914409</v>
      </c>
      <c r="AY550" s="194">
        <f t="shared" si="298"/>
        <v>47807</v>
      </c>
      <c r="BA550" s="194">
        <f t="shared" si="299"/>
        <v>47807</v>
      </c>
      <c r="BL550" s="151"/>
      <c r="BM550" s="151"/>
      <c r="BN550" s="151"/>
      <c r="BO550" s="151"/>
      <c r="BP550" s="151"/>
      <c r="BQ550" s="151"/>
      <c r="BR550" s="151"/>
      <c r="BS550" s="96"/>
    </row>
    <row r="551" spans="1:71" hidden="1" x14ac:dyDescent="0.3">
      <c r="A551" s="21">
        <v>170</v>
      </c>
      <c r="B551" s="86">
        <f t="shared" si="255"/>
        <v>47472</v>
      </c>
      <c r="C551" s="82">
        <f t="shared" si="256"/>
        <v>365</v>
      </c>
      <c r="D551" s="82">
        <f t="shared" si="258"/>
        <v>30</v>
      </c>
      <c r="E551" s="85">
        <f t="shared" si="257"/>
        <v>5148</v>
      </c>
      <c r="F551" s="103">
        <f t="shared" si="275"/>
        <v>735.42857142857144</v>
      </c>
      <c r="G551" s="82">
        <f t="shared" si="276"/>
        <v>735</v>
      </c>
      <c r="H551" s="85">
        <f t="shared" si="277"/>
        <v>3</v>
      </c>
      <c r="I551" s="87">
        <f t="shared" si="278"/>
        <v>169</v>
      </c>
      <c r="J551" s="104">
        <f t="shared" si="279"/>
        <v>0</v>
      </c>
      <c r="K551" s="87">
        <f t="shared" si="259"/>
        <v>14</v>
      </c>
      <c r="L551" s="85">
        <f t="shared" si="260"/>
        <v>35</v>
      </c>
      <c r="M551" s="82">
        <f t="shared" si="280"/>
        <v>4.2857142857142856</v>
      </c>
      <c r="N551" s="82">
        <f t="shared" si="261"/>
        <v>4</v>
      </c>
      <c r="O551" s="85">
        <f t="shared" si="281"/>
        <v>2</v>
      </c>
      <c r="P551" s="87">
        <f t="shared" si="282"/>
        <v>1</v>
      </c>
      <c r="Q551" s="85">
        <f t="shared" si="283"/>
        <v>0</v>
      </c>
      <c r="R551" s="87">
        <f t="shared" si="284"/>
        <v>0</v>
      </c>
      <c r="S551" s="85">
        <f t="shared" si="285"/>
        <v>30</v>
      </c>
      <c r="T551" s="87">
        <v>170</v>
      </c>
      <c r="U551" s="82"/>
      <c r="V551" s="108">
        <f t="shared" si="286"/>
        <v>47837</v>
      </c>
      <c r="W551" s="109">
        <f t="shared" si="262"/>
        <v>0</v>
      </c>
      <c r="X551" s="95">
        <f t="shared" si="263"/>
        <v>2</v>
      </c>
      <c r="Y551" s="110">
        <f t="shared" si="264"/>
        <v>170</v>
      </c>
      <c r="Z551" s="111">
        <f t="shared" si="287"/>
        <v>1383.58</v>
      </c>
      <c r="AA551" s="112">
        <f t="shared" si="288"/>
        <v>50</v>
      </c>
      <c r="AB551" s="112">
        <f t="shared" si="265"/>
        <v>1333.58</v>
      </c>
      <c r="AC551" s="111">
        <f t="shared" si="300"/>
        <v>30.18</v>
      </c>
      <c r="AD551" s="113">
        <f t="shared" si="303"/>
        <v>1303.3999999999999</v>
      </c>
      <c r="AE551" s="114">
        <f t="shared" si="289"/>
        <v>13183.870000000046</v>
      </c>
      <c r="AF551" s="86">
        <f t="shared" si="301"/>
        <v>47837</v>
      </c>
      <c r="AG551" s="86">
        <f t="shared" si="266"/>
        <v>47472</v>
      </c>
      <c r="AH551" s="211">
        <f t="shared" si="267"/>
        <v>365</v>
      </c>
      <c r="AI551" s="213">
        <f t="shared" si="268"/>
        <v>30</v>
      </c>
      <c r="AJ551" s="218">
        <f t="shared" si="302"/>
        <v>5148</v>
      </c>
      <c r="AK551" s="103">
        <f t="shared" si="290"/>
        <v>735.42857142857144</v>
      </c>
      <c r="AL551" s="82">
        <f t="shared" si="291"/>
        <v>735</v>
      </c>
      <c r="AM551" s="105">
        <f t="shared" si="292"/>
        <v>3</v>
      </c>
      <c r="AN551" s="87">
        <f t="shared" si="293"/>
        <v>169</v>
      </c>
      <c r="AO551" s="240">
        <f t="shared" si="294"/>
        <v>5</v>
      </c>
      <c r="AP551" s="87">
        <f t="shared" si="295"/>
        <v>14</v>
      </c>
      <c r="AQ551" s="85">
        <f t="shared" si="296"/>
        <v>35</v>
      </c>
      <c r="AR551" s="232">
        <f t="shared" si="269"/>
        <v>2</v>
      </c>
      <c r="AS551" s="112">
        <f t="shared" si="270"/>
        <v>1.0849235108802429</v>
      </c>
      <c r="AT551" s="125">
        <f t="shared" si="271"/>
        <v>11.722149115386861</v>
      </c>
      <c r="AU551" s="256">
        <f t="shared" si="272"/>
        <v>1076.5629741817738</v>
      </c>
      <c r="AV551" s="109">
        <f t="shared" si="273"/>
        <v>11754.22375242083</v>
      </c>
      <c r="AW551" s="199">
        <f t="shared" si="297"/>
        <v>1.5539528200201704</v>
      </c>
      <c r="AX551" s="95">
        <f t="shared" si="274"/>
        <v>16.966934123227368</v>
      </c>
      <c r="AY551" s="194">
        <f t="shared" si="298"/>
        <v>47837</v>
      </c>
      <c r="BA551" s="194">
        <f t="shared" si="299"/>
        <v>47837</v>
      </c>
      <c r="BL551" s="151"/>
      <c r="BM551" s="151"/>
      <c r="BN551" s="151"/>
      <c r="BO551" s="151"/>
      <c r="BP551" s="151"/>
      <c r="BQ551" s="151"/>
      <c r="BR551" s="151"/>
      <c r="BS551" s="96"/>
    </row>
    <row r="552" spans="1:71" hidden="1" x14ac:dyDescent="0.3">
      <c r="A552" s="21">
        <v>171</v>
      </c>
      <c r="B552" s="86">
        <f t="shared" si="255"/>
        <v>47503</v>
      </c>
      <c r="C552" s="82">
        <f t="shared" si="256"/>
        <v>365</v>
      </c>
      <c r="D552" s="82">
        <f t="shared" si="258"/>
        <v>31</v>
      </c>
      <c r="E552" s="85">
        <f t="shared" si="257"/>
        <v>5179</v>
      </c>
      <c r="F552" s="103">
        <f t="shared" si="275"/>
        <v>739.85714285714289</v>
      </c>
      <c r="G552" s="82">
        <f t="shared" si="276"/>
        <v>739</v>
      </c>
      <c r="H552" s="85">
        <f t="shared" si="277"/>
        <v>6</v>
      </c>
      <c r="I552" s="87">
        <f t="shared" si="278"/>
        <v>170</v>
      </c>
      <c r="J552" s="104">
        <f t="shared" si="279"/>
        <v>0</v>
      </c>
      <c r="K552" s="87">
        <f t="shared" si="259"/>
        <v>14</v>
      </c>
      <c r="L552" s="85">
        <f t="shared" si="260"/>
        <v>66</v>
      </c>
      <c r="M552" s="82">
        <f t="shared" si="280"/>
        <v>4.4285714285714288</v>
      </c>
      <c r="N552" s="82">
        <f t="shared" si="261"/>
        <v>4</v>
      </c>
      <c r="O552" s="85">
        <f t="shared" si="281"/>
        <v>3</v>
      </c>
      <c r="P552" s="87">
        <f t="shared" si="282"/>
        <v>1</v>
      </c>
      <c r="Q552" s="85">
        <f t="shared" si="283"/>
        <v>0</v>
      </c>
      <c r="R552" s="87">
        <f t="shared" si="284"/>
        <v>0</v>
      </c>
      <c r="S552" s="85">
        <f t="shared" si="285"/>
        <v>31</v>
      </c>
      <c r="T552" s="87">
        <v>171</v>
      </c>
      <c r="U552" s="82"/>
      <c r="V552" s="108">
        <f t="shared" si="286"/>
        <v>47868</v>
      </c>
      <c r="W552" s="109">
        <f t="shared" si="262"/>
        <v>0</v>
      </c>
      <c r="X552" s="95">
        <f t="shared" si="263"/>
        <v>2</v>
      </c>
      <c r="Y552" s="110">
        <f t="shared" si="264"/>
        <v>171</v>
      </c>
      <c r="Z552" s="111">
        <f t="shared" si="287"/>
        <v>1383.58</v>
      </c>
      <c r="AA552" s="112">
        <f t="shared" si="288"/>
        <v>50</v>
      </c>
      <c r="AB552" s="112">
        <f t="shared" si="265"/>
        <v>1333.58</v>
      </c>
      <c r="AC552" s="111">
        <f t="shared" si="300"/>
        <v>27.47</v>
      </c>
      <c r="AD552" s="113">
        <f t="shared" si="303"/>
        <v>1306.1099999999999</v>
      </c>
      <c r="AE552" s="114">
        <f t="shared" si="289"/>
        <v>11877.760000000046</v>
      </c>
      <c r="AF552" s="86">
        <f t="shared" si="301"/>
        <v>47868</v>
      </c>
      <c r="AG552" s="86">
        <f t="shared" si="266"/>
        <v>47503</v>
      </c>
      <c r="AH552" s="211">
        <f t="shared" si="267"/>
        <v>365</v>
      </c>
      <c r="AI552" s="213">
        <f t="shared" si="268"/>
        <v>31</v>
      </c>
      <c r="AJ552" s="218">
        <f t="shared" si="302"/>
        <v>5179</v>
      </c>
      <c r="AK552" s="103">
        <f t="shared" si="290"/>
        <v>739.85714285714289</v>
      </c>
      <c r="AL552" s="82">
        <f t="shared" si="291"/>
        <v>739</v>
      </c>
      <c r="AM552" s="105">
        <f t="shared" si="292"/>
        <v>6</v>
      </c>
      <c r="AN552" s="87">
        <f t="shared" si="293"/>
        <v>170</v>
      </c>
      <c r="AO552" s="240">
        <f t="shared" si="294"/>
        <v>5</v>
      </c>
      <c r="AP552" s="87">
        <f t="shared" si="295"/>
        <v>14</v>
      </c>
      <c r="AQ552" s="85">
        <f t="shared" si="296"/>
        <v>66</v>
      </c>
      <c r="AR552" s="232">
        <f t="shared" si="269"/>
        <v>2</v>
      </c>
      <c r="AS552" s="112">
        <f t="shared" si="270"/>
        <v>1.0810271120186492</v>
      </c>
      <c r="AT552" s="125">
        <f t="shared" si="271"/>
        <v>10.637225604506618</v>
      </c>
      <c r="AU552" s="256">
        <f t="shared" si="272"/>
        <v>1074.9283125465679</v>
      </c>
      <c r="AV552" s="109">
        <f t="shared" si="273"/>
        <v>10677.660778239057</v>
      </c>
      <c r="AW552" s="199">
        <f t="shared" si="297"/>
        <v>1.5515932859114132</v>
      </c>
      <c r="AX552" s="95">
        <f t="shared" si="274"/>
        <v>15.412981303207197</v>
      </c>
      <c r="AY552" s="194">
        <f t="shared" si="298"/>
        <v>47868</v>
      </c>
      <c r="BA552" s="194">
        <f t="shared" si="299"/>
        <v>47868</v>
      </c>
      <c r="BL552" s="151"/>
      <c r="BM552" s="151"/>
      <c r="BN552" s="151"/>
      <c r="BO552" s="151"/>
      <c r="BP552" s="151"/>
      <c r="BQ552" s="151"/>
      <c r="BR552" s="151"/>
      <c r="BS552" s="96"/>
    </row>
    <row r="553" spans="1:71" hidden="1" x14ac:dyDescent="0.3">
      <c r="A553" s="21">
        <v>172</v>
      </c>
      <c r="B553" s="86">
        <f t="shared" si="255"/>
        <v>47534</v>
      </c>
      <c r="C553" s="82">
        <f t="shared" si="256"/>
        <v>365</v>
      </c>
      <c r="D553" s="82">
        <f t="shared" si="258"/>
        <v>31</v>
      </c>
      <c r="E553" s="85">
        <f t="shared" si="257"/>
        <v>5210</v>
      </c>
      <c r="F553" s="103">
        <f t="shared" si="275"/>
        <v>744.28571428571433</v>
      </c>
      <c r="G553" s="82">
        <f t="shared" si="276"/>
        <v>744</v>
      </c>
      <c r="H553" s="85">
        <f t="shared" si="277"/>
        <v>2</v>
      </c>
      <c r="I553" s="87">
        <f t="shared" si="278"/>
        <v>171</v>
      </c>
      <c r="J553" s="104">
        <f t="shared" si="279"/>
        <v>0</v>
      </c>
      <c r="K553" s="87">
        <f t="shared" si="259"/>
        <v>14</v>
      </c>
      <c r="L553" s="85">
        <f t="shared" si="260"/>
        <v>97</v>
      </c>
      <c r="M553" s="82">
        <f t="shared" si="280"/>
        <v>4.4285714285714288</v>
      </c>
      <c r="N553" s="82">
        <f t="shared" si="261"/>
        <v>4</v>
      </c>
      <c r="O553" s="85">
        <f t="shared" si="281"/>
        <v>3</v>
      </c>
      <c r="P553" s="87">
        <f t="shared" si="282"/>
        <v>1</v>
      </c>
      <c r="Q553" s="85">
        <f t="shared" si="283"/>
        <v>0</v>
      </c>
      <c r="R553" s="87">
        <f t="shared" si="284"/>
        <v>0</v>
      </c>
      <c r="S553" s="85">
        <f t="shared" si="285"/>
        <v>31</v>
      </c>
      <c r="T553" s="87">
        <v>172</v>
      </c>
      <c r="U553" s="82"/>
      <c r="V553" s="108">
        <f t="shared" si="286"/>
        <v>47899</v>
      </c>
      <c r="W553" s="109">
        <f t="shared" si="262"/>
        <v>0</v>
      </c>
      <c r="X553" s="95">
        <f t="shared" si="263"/>
        <v>2</v>
      </c>
      <c r="Y553" s="110">
        <f t="shared" si="264"/>
        <v>172</v>
      </c>
      <c r="Z553" s="111">
        <f t="shared" si="287"/>
        <v>1383.58</v>
      </c>
      <c r="AA553" s="112">
        <f t="shared" si="288"/>
        <v>50</v>
      </c>
      <c r="AB553" s="112">
        <f t="shared" si="265"/>
        <v>1333.58</v>
      </c>
      <c r="AC553" s="111">
        <f t="shared" si="300"/>
        <v>24.75</v>
      </c>
      <c r="AD553" s="113">
        <f t="shared" si="303"/>
        <v>1308.83</v>
      </c>
      <c r="AE553" s="114">
        <f t="shared" si="289"/>
        <v>10568.930000000046</v>
      </c>
      <c r="AF553" s="86">
        <f t="shared" si="301"/>
        <v>47899</v>
      </c>
      <c r="AG553" s="86">
        <f t="shared" si="266"/>
        <v>47534</v>
      </c>
      <c r="AH553" s="211">
        <f t="shared" si="267"/>
        <v>365</v>
      </c>
      <c r="AI553" s="213">
        <f t="shared" si="268"/>
        <v>31</v>
      </c>
      <c r="AJ553" s="218">
        <f t="shared" si="302"/>
        <v>5210</v>
      </c>
      <c r="AK553" s="103">
        <f t="shared" si="290"/>
        <v>744.28571428571433</v>
      </c>
      <c r="AL553" s="82">
        <f t="shared" si="291"/>
        <v>744</v>
      </c>
      <c r="AM553" s="105">
        <f t="shared" si="292"/>
        <v>2</v>
      </c>
      <c r="AN553" s="87">
        <f t="shared" si="293"/>
        <v>171</v>
      </c>
      <c r="AO553" s="240">
        <f t="shared" si="294"/>
        <v>5</v>
      </c>
      <c r="AP553" s="87">
        <f t="shared" si="295"/>
        <v>14</v>
      </c>
      <c r="AQ553" s="85">
        <f t="shared" si="296"/>
        <v>97</v>
      </c>
      <c r="AR553" s="232">
        <f t="shared" si="269"/>
        <v>2</v>
      </c>
      <c r="AS553" s="112">
        <f t="shared" si="270"/>
        <v>1.0771447067003208</v>
      </c>
      <c r="AT553" s="125">
        <f t="shared" si="271"/>
        <v>9.5561984924879688</v>
      </c>
      <c r="AU553" s="256">
        <f t="shared" si="272"/>
        <v>1073.2961329943664</v>
      </c>
      <c r="AV553" s="109">
        <f t="shared" si="273"/>
        <v>9602.7324656924884</v>
      </c>
      <c r="AW553" s="199">
        <f t="shared" si="297"/>
        <v>1.5492373345376904</v>
      </c>
      <c r="AX553" s="95">
        <f t="shared" si="274"/>
        <v>13.861388017295782</v>
      </c>
      <c r="AY553" s="194">
        <f t="shared" si="298"/>
        <v>47899</v>
      </c>
      <c r="BA553" s="194">
        <f t="shared" si="299"/>
        <v>47899</v>
      </c>
      <c r="BL553" s="151"/>
      <c r="BM553" s="151"/>
      <c r="BN553" s="151"/>
      <c r="BO553" s="151"/>
      <c r="BP553" s="151"/>
      <c r="BQ553" s="151"/>
      <c r="BR553" s="151"/>
      <c r="BS553" s="96"/>
    </row>
    <row r="554" spans="1:71" hidden="1" x14ac:dyDescent="0.3">
      <c r="A554" s="21">
        <v>173</v>
      </c>
      <c r="B554" s="86">
        <f t="shared" si="255"/>
        <v>47562</v>
      </c>
      <c r="C554" s="82">
        <f t="shared" si="256"/>
        <v>365</v>
      </c>
      <c r="D554" s="82">
        <f t="shared" si="258"/>
        <v>28</v>
      </c>
      <c r="E554" s="85">
        <f t="shared" si="257"/>
        <v>5238</v>
      </c>
      <c r="F554" s="103">
        <f t="shared" si="275"/>
        <v>748.28571428571433</v>
      </c>
      <c r="G554" s="82">
        <f t="shared" si="276"/>
        <v>748</v>
      </c>
      <c r="H554" s="85">
        <f t="shared" si="277"/>
        <v>2</v>
      </c>
      <c r="I554" s="87">
        <f t="shared" si="278"/>
        <v>172</v>
      </c>
      <c r="J554" s="104">
        <f t="shared" si="279"/>
        <v>0</v>
      </c>
      <c r="K554" s="87">
        <f t="shared" si="259"/>
        <v>14</v>
      </c>
      <c r="L554" s="85">
        <f t="shared" si="260"/>
        <v>125</v>
      </c>
      <c r="M554" s="82">
        <f t="shared" si="280"/>
        <v>4</v>
      </c>
      <c r="N554" s="82">
        <f t="shared" si="261"/>
        <v>4</v>
      </c>
      <c r="O554" s="85">
        <f t="shared" si="281"/>
        <v>0</v>
      </c>
      <c r="P554" s="87">
        <f t="shared" si="282"/>
        <v>1</v>
      </c>
      <c r="Q554" s="85">
        <f t="shared" si="283"/>
        <v>0</v>
      </c>
      <c r="R554" s="87">
        <f t="shared" si="284"/>
        <v>0</v>
      </c>
      <c r="S554" s="85">
        <f t="shared" si="285"/>
        <v>28</v>
      </c>
      <c r="T554" s="87">
        <v>173</v>
      </c>
      <c r="U554" s="82"/>
      <c r="V554" s="108">
        <f t="shared" si="286"/>
        <v>47927</v>
      </c>
      <c r="W554" s="109">
        <f t="shared" si="262"/>
        <v>0</v>
      </c>
      <c r="X554" s="95">
        <f t="shared" si="263"/>
        <v>2</v>
      </c>
      <c r="Y554" s="110">
        <f t="shared" si="264"/>
        <v>173</v>
      </c>
      <c r="Z554" s="111">
        <f t="shared" si="287"/>
        <v>1383.58</v>
      </c>
      <c r="AA554" s="112">
        <f t="shared" si="288"/>
        <v>50</v>
      </c>
      <c r="AB554" s="112">
        <f t="shared" si="265"/>
        <v>1333.58</v>
      </c>
      <c r="AC554" s="111">
        <f t="shared" si="300"/>
        <v>22.02</v>
      </c>
      <c r="AD554" s="113">
        <f t="shared" si="303"/>
        <v>1311.56</v>
      </c>
      <c r="AE554" s="114">
        <f t="shared" si="289"/>
        <v>9257.3700000000463</v>
      </c>
      <c r="AF554" s="86">
        <f t="shared" si="301"/>
        <v>47927</v>
      </c>
      <c r="AG554" s="86">
        <f t="shared" si="266"/>
        <v>47562</v>
      </c>
      <c r="AH554" s="211">
        <f t="shared" si="267"/>
        <v>365</v>
      </c>
      <c r="AI554" s="213">
        <f t="shared" si="268"/>
        <v>28</v>
      </c>
      <c r="AJ554" s="218">
        <f t="shared" si="302"/>
        <v>5238</v>
      </c>
      <c r="AK554" s="103">
        <f t="shared" si="290"/>
        <v>748.28571428571433</v>
      </c>
      <c r="AL554" s="82">
        <f t="shared" si="291"/>
        <v>748</v>
      </c>
      <c r="AM554" s="105">
        <f t="shared" si="292"/>
        <v>2</v>
      </c>
      <c r="AN554" s="87">
        <f t="shared" si="293"/>
        <v>172</v>
      </c>
      <c r="AO554" s="240">
        <f t="shared" si="294"/>
        <v>5</v>
      </c>
      <c r="AP554" s="87">
        <f t="shared" si="295"/>
        <v>14</v>
      </c>
      <c r="AQ554" s="85">
        <f t="shared" si="296"/>
        <v>126</v>
      </c>
      <c r="AR554" s="232">
        <f t="shared" si="269"/>
        <v>2</v>
      </c>
      <c r="AS554" s="112">
        <f t="shared" si="270"/>
        <v>1.0732762446687871</v>
      </c>
      <c r="AT554" s="125">
        <f t="shared" si="271"/>
        <v>8.4790537857876487</v>
      </c>
      <c r="AU554" s="256">
        <f t="shared" si="272"/>
        <v>1071.8240365703505</v>
      </c>
      <c r="AV554" s="109">
        <f t="shared" si="273"/>
        <v>8529.436332698122</v>
      </c>
      <c r="AW554" s="199">
        <f t="shared" si="297"/>
        <v>1.5471124533702139</v>
      </c>
      <c r="AX554" s="95">
        <f t="shared" si="274"/>
        <v>12.312150682758093</v>
      </c>
      <c r="AY554" s="194">
        <f t="shared" si="298"/>
        <v>47927</v>
      </c>
      <c r="BA554" s="194">
        <f t="shared" si="299"/>
        <v>47927</v>
      </c>
      <c r="BL554" s="151"/>
      <c r="BM554" s="151"/>
      <c r="BN554" s="151"/>
      <c r="BO554" s="151"/>
      <c r="BP554" s="151"/>
      <c r="BQ554" s="151"/>
      <c r="BR554" s="151"/>
      <c r="BS554" s="96"/>
    </row>
    <row r="555" spans="1:71" hidden="1" x14ac:dyDescent="0.3">
      <c r="A555" s="21">
        <v>174</v>
      </c>
      <c r="B555" s="86">
        <f t="shared" si="255"/>
        <v>47593</v>
      </c>
      <c r="C555" s="82">
        <f t="shared" si="256"/>
        <v>365</v>
      </c>
      <c r="D555" s="82">
        <f t="shared" si="258"/>
        <v>31</v>
      </c>
      <c r="E555" s="85">
        <f t="shared" si="257"/>
        <v>5269</v>
      </c>
      <c r="F555" s="103">
        <f t="shared" si="275"/>
        <v>752.71428571428567</v>
      </c>
      <c r="G555" s="82">
        <f t="shared" si="276"/>
        <v>752</v>
      </c>
      <c r="H555" s="85">
        <f t="shared" si="277"/>
        <v>5</v>
      </c>
      <c r="I555" s="87">
        <f t="shared" si="278"/>
        <v>173</v>
      </c>
      <c r="J555" s="104">
        <f t="shared" si="279"/>
        <v>0</v>
      </c>
      <c r="K555" s="87">
        <f t="shared" si="259"/>
        <v>14</v>
      </c>
      <c r="L555" s="85">
        <f t="shared" si="260"/>
        <v>156</v>
      </c>
      <c r="M555" s="82">
        <f t="shared" si="280"/>
        <v>4.4285714285714288</v>
      </c>
      <c r="N555" s="82">
        <f t="shared" si="261"/>
        <v>4</v>
      </c>
      <c r="O555" s="85">
        <f t="shared" si="281"/>
        <v>3</v>
      </c>
      <c r="P555" s="87">
        <f t="shared" si="282"/>
        <v>1</v>
      </c>
      <c r="Q555" s="85">
        <f t="shared" si="283"/>
        <v>0</v>
      </c>
      <c r="R555" s="87">
        <f t="shared" si="284"/>
        <v>0</v>
      </c>
      <c r="S555" s="85">
        <f t="shared" si="285"/>
        <v>31</v>
      </c>
      <c r="T555" s="87">
        <v>174</v>
      </c>
      <c r="U555" s="82"/>
      <c r="V555" s="108">
        <f t="shared" si="286"/>
        <v>47958</v>
      </c>
      <c r="W555" s="109">
        <f t="shared" si="262"/>
        <v>0</v>
      </c>
      <c r="X555" s="95">
        <f t="shared" si="263"/>
        <v>2</v>
      </c>
      <c r="Y555" s="110">
        <f t="shared" si="264"/>
        <v>174</v>
      </c>
      <c r="Z555" s="111">
        <f t="shared" si="287"/>
        <v>1383.58</v>
      </c>
      <c r="AA555" s="112">
        <f t="shared" si="288"/>
        <v>50</v>
      </c>
      <c r="AB555" s="112">
        <f t="shared" si="265"/>
        <v>1333.58</v>
      </c>
      <c r="AC555" s="111">
        <f t="shared" si="300"/>
        <v>19.29</v>
      </c>
      <c r="AD555" s="113">
        <f t="shared" si="303"/>
        <v>1314.29</v>
      </c>
      <c r="AE555" s="114">
        <f t="shared" si="289"/>
        <v>7943.0800000000463</v>
      </c>
      <c r="AF555" s="86">
        <f t="shared" si="301"/>
        <v>47958</v>
      </c>
      <c r="AG555" s="86">
        <f t="shared" si="266"/>
        <v>47593</v>
      </c>
      <c r="AH555" s="211">
        <f t="shared" si="267"/>
        <v>365</v>
      </c>
      <c r="AI555" s="213">
        <f t="shared" si="268"/>
        <v>31</v>
      </c>
      <c r="AJ555" s="218">
        <f t="shared" si="302"/>
        <v>5269</v>
      </c>
      <c r="AK555" s="103">
        <f t="shared" si="290"/>
        <v>752.71428571428567</v>
      </c>
      <c r="AL555" s="82">
        <f t="shared" si="291"/>
        <v>752</v>
      </c>
      <c r="AM555" s="105">
        <f t="shared" si="292"/>
        <v>5</v>
      </c>
      <c r="AN555" s="87">
        <f t="shared" si="293"/>
        <v>173</v>
      </c>
      <c r="AO555" s="240">
        <f t="shared" si="294"/>
        <v>5</v>
      </c>
      <c r="AP555" s="87">
        <f t="shared" si="295"/>
        <v>14</v>
      </c>
      <c r="AQ555" s="85">
        <f t="shared" si="296"/>
        <v>157</v>
      </c>
      <c r="AR555" s="232">
        <f t="shared" si="269"/>
        <v>2</v>
      </c>
      <c r="AS555" s="112">
        <f t="shared" si="270"/>
        <v>1.0694216758480692</v>
      </c>
      <c r="AT555" s="125">
        <f t="shared" si="271"/>
        <v>7.4057775411188622</v>
      </c>
      <c r="AU555" s="256">
        <f t="shared" si="272"/>
        <v>1070.1965705750565</v>
      </c>
      <c r="AV555" s="109">
        <f t="shared" si="273"/>
        <v>7457.6122961277715</v>
      </c>
      <c r="AW555" s="199">
        <f t="shared" si="297"/>
        <v>1.5447633057276471</v>
      </c>
      <c r="AX555" s="95">
        <f t="shared" si="274"/>
        <v>10.765038229387878</v>
      </c>
      <c r="AY555" s="194">
        <f t="shared" si="298"/>
        <v>47958</v>
      </c>
      <c r="BA555" s="194">
        <f t="shared" si="299"/>
        <v>47958</v>
      </c>
      <c r="BL555" s="151"/>
      <c r="BM555" s="151"/>
      <c r="BN555" s="151"/>
      <c r="BO555" s="151"/>
      <c r="BP555" s="151"/>
      <c r="BQ555" s="151"/>
      <c r="BR555" s="151"/>
      <c r="BS555" s="96"/>
    </row>
    <row r="556" spans="1:71" hidden="1" x14ac:dyDescent="0.3">
      <c r="A556" s="21">
        <v>175</v>
      </c>
      <c r="B556" s="86">
        <f t="shared" si="255"/>
        <v>47623</v>
      </c>
      <c r="C556" s="82">
        <f t="shared" si="256"/>
        <v>365</v>
      </c>
      <c r="D556" s="82">
        <f t="shared" si="258"/>
        <v>30</v>
      </c>
      <c r="E556" s="85">
        <f t="shared" si="257"/>
        <v>5299</v>
      </c>
      <c r="F556" s="103">
        <f t="shared" si="275"/>
        <v>757</v>
      </c>
      <c r="G556" s="82">
        <f t="shared" si="276"/>
        <v>757</v>
      </c>
      <c r="H556" s="85">
        <f t="shared" si="277"/>
        <v>0</v>
      </c>
      <c r="I556" s="87">
        <f t="shared" si="278"/>
        <v>174</v>
      </c>
      <c r="J556" s="104">
        <f t="shared" si="279"/>
        <v>0</v>
      </c>
      <c r="K556" s="87">
        <f t="shared" si="259"/>
        <v>14</v>
      </c>
      <c r="L556" s="85">
        <f t="shared" si="260"/>
        <v>186</v>
      </c>
      <c r="M556" s="82">
        <f t="shared" si="280"/>
        <v>4.2857142857142856</v>
      </c>
      <c r="N556" s="82">
        <f t="shared" si="261"/>
        <v>4</v>
      </c>
      <c r="O556" s="85">
        <f t="shared" si="281"/>
        <v>2</v>
      </c>
      <c r="P556" s="87">
        <f t="shared" si="282"/>
        <v>1</v>
      </c>
      <c r="Q556" s="85">
        <f t="shared" si="283"/>
        <v>0</v>
      </c>
      <c r="R556" s="87">
        <f t="shared" si="284"/>
        <v>0</v>
      </c>
      <c r="S556" s="85">
        <f t="shared" si="285"/>
        <v>30</v>
      </c>
      <c r="T556" s="87">
        <v>175</v>
      </c>
      <c r="U556" s="82"/>
      <c r="V556" s="108">
        <f t="shared" si="286"/>
        <v>47988</v>
      </c>
      <c r="W556" s="109">
        <f t="shared" si="262"/>
        <v>0</v>
      </c>
      <c r="X556" s="95">
        <f t="shared" si="263"/>
        <v>2</v>
      </c>
      <c r="Y556" s="110">
        <f t="shared" si="264"/>
        <v>175</v>
      </c>
      <c r="Z556" s="111">
        <f t="shared" si="287"/>
        <v>1383.58</v>
      </c>
      <c r="AA556" s="112">
        <f t="shared" si="288"/>
        <v>50</v>
      </c>
      <c r="AB556" s="112">
        <f t="shared" si="265"/>
        <v>1333.58</v>
      </c>
      <c r="AC556" s="111">
        <f t="shared" si="300"/>
        <v>16.55</v>
      </c>
      <c r="AD556" s="113">
        <f t="shared" si="303"/>
        <v>1317.03</v>
      </c>
      <c r="AE556" s="114">
        <f t="shared" si="289"/>
        <v>6626.0500000000466</v>
      </c>
      <c r="AF556" s="86">
        <f t="shared" si="301"/>
        <v>47988</v>
      </c>
      <c r="AG556" s="86">
        <f t="shared" si="266"/>
        <v>47623</v>
      </c>
      <c r="AH556" s="211">
        <f t="shared" si="267"/>
        <v>365</v>
      </c>
      <c r="AI556" s="213">
        <f t="shared" si="268"/>
        <v>30</v>
      </c>
      <c r="AJ556" s="218">
        <f t="shared" si="302"/>
        <v>5299</v>
      </c>
      <c r="AK556" s="103">
        <f t="shared" si="290"/>
        <v>757</v>
      </c>
      <c r="AL556" s="82">
        <f t="shared" si="291"/>
        <v>757</v>
      </c>
      <c r="AM556" s="105">
        <f t="shared" si="292"/>
        <v>0</v>
      </c>
      <c r="AN556" s="87">
        <f t="shared" si="293"/>
        <v>174</v>
      </c>
      <c r="AO556" s="240">
        <f t="shared" si="294"/>
        <v>5</v>
      </c>
      <c r="AP556" s="87">
        <f t="shared" si="295"/>
        <v>14</v>
      </c>
      <c r="AQ556" s="85">
        <f t="shared" si="296"/>
        <v>187</v>
      </c>
      <c r="AR556" s="232">
        <f t="shared" si="269"/>
        <v>2</v>
      </c>
      <c r="AS556" s="112">
        <f t="shared" si="270"/>
        <v>1.0655809503420315</v>
      </c>
      <c r="AT556" s="125">
        <f t="shared" si="271"/>
        <v>6.336355865270793</v>
      </c>
      <c r="AU556" s="256">
        <f t="shared" si="272"/>
        <v>1068.6239563919603</v>
      </c>
      <c r="AV556" s="109">
        <f t="shared" si="273"/>
        <v>6387.4157255527152</v>
      </c>
      <c r="AW556" s="199">
        <f t="shared" si="297"/>
        <v>1.5424933333217286</v>
      </c>
      <c r="AX556" s="95">
        <f t="shared" si="274"/>
        <v>9.2202749236602308</v>
      </c>
      <c r="AY556" s="194">
        <f t="shared" si="298"/>
        <v>47988</v>
      </c>
      <c r="BA556" s="194">
        <f t="shared" si="299"/>
        <v>47988</v>
      </c>
      <c r="BL556" s="151"/>
      <c r="BM556" s="151"/>
      <c r="BN556" s="151"/>
      <c r="BO556" s="151"/>
      <c r="BP556" s="151"/>
      <c r="BQ556" s="151"/>
      <c r="BR556" s="151"/>
      <c r="BS556" s="96"/>
    </row>
    <row r="557" spans="1:71" hidden="1" x14ac:dyDescent="0.3">
      <c r="A557" s="21">
        <v>176</v>
      </c>
      <c r="B557" s="86">
        <f t="shared" si="255"/>
        <v>47654</v>
      </c>
      <c r="C557" s="82">
        <f t="shared" si="256"/>
        <v>365</v>
      </c>
      <c r="D557" s="82">
        <f t="shared" si="258"/>
        <v>31</v>
      </c>
      <c r="E557" s="85">
        <f t="shared" si="257"/>
        <v>5330</v>
      </c>
      <c r="F557" s="103">
        <f t="shared" si="275"/>
        <v>761.42857142857144</v>
      </c>
      <c r="G557" s="82">
        <f t="shared" si="276"/>
        <v>761</v>
      </c>
      <c r="H557" s="85">
        <f t="shared" si="277"/>
        <v>3</v>
      </c>
      <c r="I557" s="87">
        <f t="shared" si="278"/>
        <v>175</v>
      </c>
      <c r="J557" s="104">
        <f t="shared" si="279"/>
        <v>0</v>
      </c>
      <c r="K557" s="87">
        <f t="shared" si="259"/>
        <v>14</v>
      </c>
      <c r="L557" s="85">
        <f t="shared" si="260"/>
        <v>217</v>
      </c>
      <c r="M557" s="82">
        <f t="shared" si="280"/>
        <v>4.4285714285714288</v>
      </c>
      <c r="N557" s="82">
        <f t="shared" si="261"/>
        <v>4</v>
      </c>
      <c r="O557" s="85">
        <f t="shared" si="281"/>
        <v>3</v>
      </c>
      <c r="P557" s="87">
        <f t="shared" si="282"/>
        <v>1</v>
      </c>
      <c r="Q557" s="85">
        <f t="shared" si="283"/>
        <v>0</v>
      </c>
      <c r="R557" s="87">
        <f t="shared" si="284"/>
        <v>0</v>
      </c>
      <c r="S557" s="85">
        <f t="shared" si="285"/>
        <v>31</v>
      </c>
      <c r="T557" s="87">
        <v>176</v>
      </c>
      <c r="U557" s="82"/>
      <c r="V557" s="108">
        <f t="shared" si="286"/>
        <v>48019</v>
      </c>
      <c r="W557" s="109">
        <f t="shared" si="262"/>
        <v>0</v>
      </c>
      <c r="X557" s="95">
        <f t="shared" si="263"/>
        <v>2</v>
      </c>
      <c r="Y557" s="110">
        <f t="shared" si="264"/>
        <v>176</v>
      </c>
      <c r="Z557" s="111">
        <f t="shared" si="287"/>
        <v>1383.58</v>
      </c>
      <c r="AA557" s="112">
        <f t="shared" si="288"/>
        <v>50</v>
      </c>
      <c r="AB557" s="112">
        <f t="shared" si="265"/>
        <v>1333.58</v>
      </c>
      <c r="AC557" s="111">
        <f t="shared" si="300"/>
        <v>13.8</v>
      </c>
      <c r="AD557" s="113">
        <f t="shared" si="303"/>
        <v>1319.78</v>
      </c>
      <c r="AE557" s="114">
        <f t="shared" si="289"/>
        <v>5306.2700000000468</v>
      </c>
      <c r="AF557" s="86">
        <f t="shared" si="301"/>
        <v>48019</v>
      </c>
      <c r="AG557" s="86">
        <f t="shared" si="266"/>
        <v>47654</v>
      </c>
      <c r="AH557" s="211">
        <f t="shared" si="267"/>
        <v>365</v>
      </c>
      <c r="AI557" s="213">
        <f t="shared" si="268"/>
        <v>31</v>
      </c>
      <c r="AJ557" s="218">
        <f t="shared" si="302"/>
        <v>5330</v>
      </c>
      <c r="AK557" s="103">
        <f t="shared" si="290"/>
        <v>761.42857142857144</v>
      </c>
      <c r="AL557" s="82">
        <f t="shared" si="291"/>
        <v>761</v>
      </c>
      <c r="AM557" s="105">
        <f t="shared" si="292"/>
        <v>3</v>
      </c>
      <c r="AN557" s="87">
        <f t="shared" si="293"/>
        <v>175</v>
      </c>
      <c r="AO557" s="240">
        <f t="shared" si="294"/>
        <v>5</v>
      </c>
      <c r="AP557" s="87">
        <f t="shared" si="295"/>
        <v>14</v>
      </c>
      <c r="AQ557" s="85">
        <f t="shared" si="296"/>
        <v>218</v>
      </c>
      <c r="AR557" s="232">
        <f t="shared" si="269"/>
        <v>2</v>
      </c>
      <c r="AS557" s="112">
        <f t="shared" si="270"/>
        <v>1.0617540184337353</v>
      </c>
      <c r="AT557" s="125">
        <f t="shared" si="271"/>
        <v>5.2707749149287615</v>
      </c>
      <c r="AU557" s="256">
        <f t="shared" si="272"/>
        <v>1067.0013494234238</v>
      </c>
      <c r="AV557" s="109">
        <f t="shared" si="273"/>
        <v>5318.7917691607554</v>
      </c>
      <c r="AW557" s="199">
        <f t="shared" si="297"/>
        <v>1.5401511993871502</v>
      </c>
      <c r="AX557" s="95">
        <f t="shared" si="274"/>
        <v>7.6777815903385029</v>
      </c>
      <c r="AY557" s="194">
        <f t="shared" si="298"/>
        <v>48019</v>
      </c>
      <c r="BA557" s="194">
        <f t="shared" si="299"/>
        <v>48019</v>
      </c>
      <c r="BL557" s="151"/>
      <c r="BM557" s="151"/>
      <c r="BN557" s="151"/>
      <c r="BO557" s="151"/>
      <c r="BP557" s="151"/>
      <c r="BQ557" s="151"/>
      <c r="BR557" s="151"/>
      <c r="BS557" s="96"/>
    </row>
    <row r="558" spans="1:71" hidden="1" x14ac:dyDescent="0.3">
      <c r="A558" s="21">
        <v>177</v>
      </c>
      <c r="B558" s="86">
        <f t="shared" si="255"/>
        <v>47684</v>
      </c>
      <c r="C558" s="82">
        <f t="shared" si="256"/>
        <v>365</v>
      </c>
      <c r="D558" s="82">
        <f t="shared" si="258"/>
        <v>30</v>
      </c>
      <c r="E558" s="85">
        <f t="shared" si="257"/>
        <v>5360</v>
      </c>
      <c r="F558" s="103">
        <f t="shared" si="275"/>
        <v>765.71428571428567</v>
      </c>
      <c r="G558" s="82">
        <f t="shared" si="276"/>
        <v>765</v>
      </c>
      <c r="H558" s="85">
        <f t="shared" si="277"/>
        <v>5</v>
      </c>
      <c r="I558" s="87">
        <f t="shared" si="278"/>
        <v>176</v>
      </c>
      <c r="J558" s="104">
        <f t="shared" si="279"/>
        <v>0</v>
      </c>
      <c r="K558" s="87">
        <f t="shared" si="259"/>
        <v>14</v>
      </c>
      <c r="L558" s="85">
        <f t="shared" si="260"/>
        <v>247</v>
      </c>
      <c r="M558" s="82">
        <f t="shared" si="280"/>
        <v>4.2857142857142856</v>
      </c>
      <c r="N558" s="82">
        <f t="shared" si="261"/>
        <v>4</v>
      </c>
      <c r="O558" s="85">
        <f t="shared" si="281"/>
        <v>2</v>
      </c>
      <c r="P558" s="87">
        <f t="shared" si="282"/>
        <v>1</v>
      </c>
      <c r="Q558" s="85">
        <f t="shared" si="283"/>
        <v>0</v>
      </c>
      <c r="R558" s="87">
        <f t="shared" si="284"/>
        <v>0</v>
      </c>
      <c r="S558" s="85">
        <f t="shared" si="285"/>
        <v>30</v>
      </c>
      <c r="T558" s="87">
        <v>177</v>
      </c>
      <c r="U558" s="82"/>
      <c r="V558" s="108">
        <f t="shared" si="286"/>
        <v>48049</v>
      </c>
      <c r="W558" s="109">
        <f t="shared" si="262"/>
        <v>0</v>
      </c>
      <c r="X558" s="95">
        <f t="shared" si="263"/>
        <v>2</v>
      </c>
      <c r="Y558" s="110">
        <f t="shared" si="264"/>
        <v>177</v>
      </c>
      <c r="Z558" s="111">
        <f t="shared" si="287"/>
        <v>1383.58</v>
      </c>
      <c r="AA558" s="112">
        <f t="shared" si="288"/>
        <v>50</v>
      </c>
      <c r="AB558" s="112">
        <f t="shared" si="265"/>
        <v>1333.58</v>
      </c>
      <c r="AC558" s="111">
        <f t="shared" si="300"/>
        <v>11.05</v>
      </c>
      <c r="AD558" s="113">
        <f t="shared" si="303"/>
        <v>1322.53</v>
      </c>
      <c r="AE558" s="114">
        <f t="shared" si="289"/>
        <v>3983.7400000000471</v>
      </c>
      <c r="AF558" s="86">
        <f t="shared" si="301"/>
        <v>48049</v>
      </c>
      <c r="AG558" s="86">
        <f t="shared" si="266"/>
        <v>47684</v>
      </c>
      <c r="AH558" s="211">
        <f t="shared" si="267"/>
        <v>365</v>
      </c>
      <c r="AI558" s="213">
        <f t="shared" si="268"/>
        <v>30</v>
      </c>
      <c r="AJ558" s="218">
        <f t="shared" si="302"/>
        <v>5360</v>
      </c>
      <c r="AK558" s="103">
        <f t="shared" si="290"/>
        <v>765.71428571428567</v>
      </c>
      <c r="AL558" s="82">
        <f t="shared" si="291"/>
        <v>765</v>
      </c>
      <c r="AM558" s="105">
        <f t="shared" si="292"/>
        <v>5</v>
      </c>
      <c r="AN558" s="87">
        <f t="shared" si="293"/>
        <v>176</v>
      </c>
      <c r="AO558" s="240">
        <f t="shared" si="294"/>
        <v>5</v>
      </c>
      <c r="AP558" s="87">
        <f t="shared" si="295"/>
        <v>14</v>
      </c>
      <c r="AQ558" s="85">
        <f t="shared" si="296"/>
        <v>248</v>
      </c>
      <c r="AR558" s="232">
        <f t="shared" si="269"/>
        <v>2</v>
      </c>
      <c r="AS558" s="112">
        <f t="shared" si="270"/>
        <v>1.0579408305847957</v>
      </c>
      <c r="AT558" s="125">
        <f t="shared" si="271"/>
        <v>4.2090208964950264</v>
      </c>
      <c r="AU558" s="256">
        <f t="shared" si="272"/>
        <v>1065.4334304993472</v>
      </c>
      <c r="AV558" s="109">
        <f t="shared" si="273"/>
        <v>4251.7904197373318</v>
      </c>
      <c r="AW558" s="199">
        <f t="shared" si="297"/>
        <v>1.5378880043005057</v>
      </c>
      <c r="AX558" s="95">
        <f t="shared" si="274"/>
        <v>6.1376303909513528</v>
      </c>
      <c r="AY558" s="194">
        <f t="shared" si="298"/>
        <v>48049</v>
      </c>
      <c r="BA558" s="194">
        <f t="shared" si="299"/>
        <v>48049</v>
      </c>
      <c r="BL558" s="151"/>
      <c r="BM558" s="151"/>
      <c r="BN558" s="151"/>
      <c r="BO558" s="151"/>
      <c r="BP558" s="151"/>
      <c r="BQ558" s="151"/>
      <c r="BR558" s="151"/>
      <c r="BS558" s="96"/>
    </row>
    <row r="559" spans="1:71" hidden="1" x14ac:dyDescent="0.3">
      <c r="A559" s="21">
        <v>178</v>
      </c>
      <c r="B559" s="86">
        <f t="shared" si="255"/>
        <v>47715</v>
      </c>
      <c r="C559" s="82">
        <f t="shared" si="256"/>
        <v>365</v>
      </c>
      <c r="D559" s="82">
        <f t="shared" si="258"/>
        <v>31</v>
      </c>
      <c r="E559" s="85">
        <f t="shared" si="257"/>
        <v>5391</v>
      </c>
      <c r="F559" s="103">
        <f t="shared" si="275"/>
        <v>770.14285714285711</v>
      </c>
      <c r="G559" s="82">
        <f t="shared" si="276"/>
        <v>770</v>
      </c>
      <c r="H559" s="85">
        <f t="shared" si="277"/>
        <v>1</v>
      </c>
      <c r="I559" s="87">
        <f t="shared" si="278"/>
        <v>177</v>
      </c>
      <c r="J559" s="104">
        <f t="shared" si="279"/>
        <v>0</v>
      </c>
      <c r="K559" s="87">
        <f t="shared" si="259"/>
        <v>14</v>
      </c>
      <c r="L559" s="85">
        <f t="shared" si="260"/>
        <v>278</v>
      </c>
      <c r="M559" s="82">
        <f t="shared" si="280"/>
        <v>4.4285714285714288</v>
      </c>
      <c r="N559" s="82">
        <f t="shared" si="261"/>
        <v>4</v>
      </c>
      <c r="O559" s="85">
        <f t="shared" si="281"/>
        <v>3</v>
      </c>
      <c r="P559" s="87">
        <f t="shared" si="282"/>
        <v>1</v>
      </c>
      <c r="Q559" s="85">
        <f t="shared" si="283"/>
        <v>0</v>
      </c>
      <c r="R559" s="87">
        <f t="shared" si="284"/>
        <v>0</v>
      </c>
      <c r="S559" s="85">
        <f t="shared" si="285"/>
        <v>31</v>
      </c>
      <c r="T559" s="87">
        <v>178</v>
      </c>
      <c r="U559" s="82"/>
      <c r="V559" s="108">
        <f t="shared" si="286"/>
        <v>48080</v>
      </c>
      <c r="W559" s="109">
        <f t="shared" si="262"/>
        <v>0</v>
      </c>
      <c r="X559" s="95">
        <f t="shared" si="263"/>
        <v>2</v>
      </c>
      <c r="Y559" s="110">
        <f t="shared" si="264"/>
        <v>178</v>
      </c>
      <c r="Z559" s="111">
        <f t="shared" si="287"/>
        <v>1383.58</v>
      </c>
      <c r="AA559" s="112">
        <f t="shared" si="288"/>
        <v>50</v>
      </c>
      <c r="AB559" s="112">
        <f t="shared" si="265"/>
        <v>1333.58</v>
      </c>
      <c r="AC559" s="111">
        <f t="shared" si="300"/>
        <v>8.3000000000000007</v>
      </c>
      <c r="AD559" s="113">
        <f t="shared" si="303"/>
        <v>1325.28</v>
      </c>
      <c r="AE559" s="114">
        <f t="shared" si="289"/>
        <v>2658.4600000000473</v>
      </c>
      <c r="AF559" s="86">
        <f t="shared" si="301"/>
        <v>48080</v>
      </c>
      <c r="AG559" s="86">
        <f t="shared" si="266"/>
        <v>47715</v>
      </c>
      <c r="AH559" s="211">
        <f t="shared" si="267"/>
        <v>365</v>
      </c>
      <c r="AI559" s="213">
        <f t="shared" si="268"/>
        <v>31</v>
      </c>
      <c r="AJ559" s="218">
        <f t="shared" si="302"/>
        <v>5391</v>
      </c>
      <c r="AK559" s="103">
        <f t="shared" si="290"/>
        <v>770.14285714285711</v>
      </c>
      <c r="AL559" s="82">
        <f t="shared" si="291"/>
        <v>770</v>
      </c>
      <c r="AM559" s="105">
        <f t="shared" si="292"/>
        <v>1</v>
      </c>
      <c r="AN559" s="87">
        <f t="shared" si="293"/>
        <v>177</v>
      </c>
      <c r="AO559" s="240">
        <f t="shared" si="294"/>
        <v>5</v>
      </c>
      <c r="AP559" s="87">
        <f t="shared" si="295"/>
        <v>14</v>
      </c>
      <c r="AQ559" s="85">
        <f t="shared" si="296"/>
        <v>279</v>
      </c>
      <c r="AR559" s="232">
        <f t="shared" si="269"/>
        <v>2</v>
      </c>
      <c r="AS559" s="112">
        <f t="shared" si="270"/>
        <v>1.0541413374347401</v>
      </c>
      <c r="AT559" s="125">
        <f t="shared" si="271"/>
        <v>3.1510800659102305</v>
      </c>
      <c r="AU559" s="256">
        <f t="shared" si="272"/>
        <v>1063.8156680502657</v>
      </c>
      <c r="AV559" s="109">
        <f t="shared" si="273"/>
        <v>3186.3569892379851</v>
      </c>
      <c r="AW559" s="199">
        <f t="shared" si="297"/>
        <v>1.5355528631335118</v>
      </c>
      <c r="AX559" s="95">
        <f t="shared" si="274"/>
        <v>4.5997423866508473</v>
      </c>
      <c r="AY559" s="194">
        <f t="shared" si="298"/>
        <v>48080</v>
      </c>
      <c r="BA559" s="194">
        <f t="shared" si="299"/>
        <v>48080</v>
      </c>
      <c r="BL559" s="151"/>
      <c r="BM559" s="151"/>
      <c r="BN559" s="151"/>
      <c r="BO559" s="151"/>
      <c r="BP559" s="151"/>
      <c r="BQ559" s="151"/>
      <c r="BR559" s="151"/>
      <c r="BS559" s="96"/>
    </row>
    <row r="560" spans="1:71" hidden="1" x14ac:dyDescent="0.3">
      <c r="A560" s="21">
        <v>179</v>
      </c>
      <c r="B560" s="86">
        <f t="shared" si="255"/>
        <v>47746</v>
      </c>
      <c r="C560" s="82">
        <f t="shared" si="256"/>
        <v>365</v>
      </c>
      <c r="D560" s="82">
        <f t="shared" si="258"/>
        <v>31</v>
      </c>
      <c r="E560" s="85">
        <f t="shared" si="257"/>
        <v>5422</v>
      </c>
      <c r="F560" s="103">
        <f t="shared" si="275"/>
        <v>774.57142857142856</v>
      </c>
      <c r="G560" s="82">
        <f t="shared" si="276"/>
        <v>774</v>
      </c>
      <c r="H560" s="85">
        <f t="shared" si="277"/>
        <v>4</v>
      </c>
      <c r="I560" s="87">
        <f t="shared" si="278"/>
        <v>178</v>
      </c>
      <c r="J560" s="104">
        <f t="shared" si="279"/>
        <v>0</v>
      </c>
      <c r="K560" s="87">
        <f t="shared" si="259"/>
        <v>14</v>
      </c>
      <c r="L560" s="85">
        <f t="shared" si="260"/>
        <v>309</v>
      </c>
      <c r="M560" s="82">
        <f t="shared" si="280"/>
        <v>4.4285714285714288</v>
      </c>
      <c r="N560" s="82">
        <f t="shared" si="261"/>
        <v>4</v>
      </c>
      <c r="O560" s="85">
        <f t="shared" si="281"/>
        <v>3</v>
      </c>
      <c r="P560" s="87">
        <f t="shared" si="282"/>
        <v>1</v>
      </c>
      <c r="Q560" s="85">
        <f t="shared" si="283"/>
        <v>0</v>
      </c>
      <c r="R560" s="87">
        <f t="shared" si="284"/>
        <v>0</v>
      </c>
      <c r="S560" s="85">
        <f t="shared" si="285"/>
        <v>31</v>
      </c>
      <c r="T560" s="87">
        <v>179</v>
      </c>
      <c r="U560" s="82"/>
      <c r="V560" s="108">
        <f t="shared" si="286"/>
        <v>48111</v>
      </c>
      <c r="W560" s="109">
        <f t="shared" si="262"/>
        <v>0</v>
      </c>
      <c r="X560" s="95">
        <f t="shared" si="263"/>
        <v>2</v>
      </c>
      <c r="Y560" s="110">
        <f t="shared" si="264"/>
        <v>179</v>
      </c>
      <c r="Z560" s="111">
        <f t="shared" si="287"/>
        <v>1383.58</v>
      </c>
      <c r="AA560" s="112">
        <f t="shared" si="288"/>
        <v>50</v>
      </c>
      <c r="AB560" s="112">
        <f t="shared" si="265"/>
        <v>1333.58</v>
      </c>
      <c r="AC560" s="111">
        <f t="shared" si="300"/>
        <v>5.54</v>
      </c>
      <c r="AD560" s="113">
        <f t="shared" si="303"/>
        <v>1328.04</v>
      </c>
      <c r="AE560" s="114">
        <f t="shared" si="289"/>
        <v>1330.4200000000474</v>
      </c>
      <c r="AF560" s="86">
        <f t="shared" si="301"/>
        <v>48111</v>
      </c>
      <c r="AG560" s="86">
        <f t="shared" si="266"/>
        <v>47746</v>
      </c>
      <c r="AH560" s="211">
        <f t="shared" si="267"/>
        <v>365</v>
      </c>
      <c r="AI560" s="213">
        <f t="shared" si="268"/>
        <v>31</v>
      </c>
      <c r="AJ560" s="218">
        <f t="shared" si="302"/>
        <v>5422</v>
      </c>
      <c r="AK560" s="103">
        <f t="shared" si="290"/>
        <v>774.57142857142856</v>
      </c>
      <c r="AL560" s="82">
        <f t="shared" si="291"/>
        <v>774</v>
      </c>
      <c r="AM560" s="105">
        <f t="shared" si="292"/>
        <v>4</v>
      </c>
      <c r="AN560" s="87">
        <f t="shared" si="293"/>
        <v>178</v>
      </c>
      <c r="AO560" s="240">
        <f t="shared" si="294"/>
        <v>5</v>
      </c>
      <c r="AP560" s="87">
        <f t="shared" si="295"/>
        <v>14</v>
      </c>
      <c r="AQ560" s="85">
        <f t="shared" si="296"/>
        <v>310</v>
      </c>
      <c r="AR560" s="232">
        <f t="shared" si="269"/>
        <v>2</v>
      </c>
      <c r="AS560" s="112">
        <f t="shared" si="270"/>
        <v>1.0503554898003695</v>
      </c>
      <c r="AT560" s="125">
        <f t="shared" si="271"/>
        <v>2.0969387284754903</v>
      </c>
      <c r="AU560" s="256">
        <f t="shared" si="272"/>
        <v>1062.200362024332</v>
      </c>
      <c r="AV560" s="109">
        <f t="shared" si="273"/>
        <v>2122.5413211877194</v>
      </c>
      <c r="AW560" s="199">
        <f t="shared" si="297"/>
        <v>1.5332212676631187</v>
      </c>
      <c r="AX560" s="95">
        <f t="shared" si="274"/>
        <v>3.064189523517336</v>
      </c>
      <c r="AY560" s="194">
        <f t="shared" si="298"/>
        <v>48111</v>
      </c>
      <c r="BA560" s="194">
        <f t="shared" si="299"/>
        <v>48111</v>
      </c>
      <c r="BL560" s="151"/>
      <c r="BM560" s="151"/>
      <c r="BN560" s="151"/>
      <c r="BO560" s="151"/>
      <c r="BP560" s="151"/>
      <c r="BQ560" s="151"/>
      <c r="BR560" s="151"/>
      <c r="BS560" s="96"/>
    </row>
    <row r="561" spans="1:71" hidden="1" x14ac:dyDescent="0.3">
      <c r="A561" s="21">
        <v>180</v>
      </c>
      <c r="B561" s="86">
        <f t="shared" si="255"/>
        <v>47776</v>
      </c>
      <c r="C561" s="82">
        <f t="shared" si="256"/>
        <v>365</v>
      </c>
      <c r="D561" s="82">
        <f t="shared" si="258"/>
        <v>30</v>
      </c>
      <c r="E561" s="85">
        <f t="shared" si="257"/>
        <v>5452</v>
      </c>
      <c r="F561" s="103">
        <f t="shared" si="275"/>
        <v>778.85714285714289</v>
      </c>
      <c r="G561" s="82">
        <f t="shared" si="276"/>
        <v>778</v>
      </c>
      <c r="H561" s="85">
        <f t="shared" si="277"/>
        <v>6</v>
      </c>
      <c r="I561" s="87">
        <f t="shared" si="278"/>
        <v>179</v>
      </c>
      <c r="J561" s="104">
        <f t="shared" si="279"/>
        <v>0</v>
      </c>
      <c r="K561" s="87">
        <f t="shared" si="259"/>
        <v>14</v>
      </c>
      <c r="L561" s="85">
        <f t="shared" si="260"/>
        <v>339</v>
      </c>
      <c r="M561" s="82">
        <f t="shared" si="280"/>
        <v>4.2857142857142856</v>
      </c>
      <c r="N561" s="82">
        <f t="shared" si="261"/>
        <v>4</v>
      </c>
      <c r="O561" s="85">
        <f t="shared" si="281"/>
        <v>2</v>
      </c>
      <c r="P561" s="87">
        <f t="shared" si="282"/>
        <v>1</v>
      </c>
      <c r="Q561" s="85">
        <f t="shared" si="283"/>
        <v>0</v>
      </c>
      <c r="R561" s="87">
        <f t="shared" si="284"/>
        <v>0</v>
      </c>
      <c r="S561" s="85">
        <f t="shared" si="285"/>
        <v>30</v>
      </c>
      <c r="T561" s="87">
        <v>180</v>
      </c>
      <c r="U561" s="82"/>
      <c r="V561" s="108">
        <f t="shared" si="286"/>
        <v>48141</v>
      </c>
      <c r="W561" s="109">
        <f t="shared" si="262"/>
        <v>0</v>
      </c>
      <c r="X561" s="95">
        <f t="shared" si="263"/>
        <v>2</v>
      </c>
      <c r="Y561" s="110">
        <f t="shared" si="264"/>
        <v>180</v>
      </c>
      <c r="Z561" s="111">
        <f t="shared" si="287"/>
        <v>1383.58</v>
      </c>
      <c r="AA561" s="112">
        <f t="shared" si="288"/>
        <v>50</v>
      </c>
      <c r="AB561" s="112">
        <f t="shared" si="265"/>
        <v>1333.58</v>
      </c>
      <c r="AC561" s="111">
        <f t="shared" si="300"/>
        <v>2.77</v>
      </c>
      <c r="AD561" s="113">
        <f t="shared" si="303"/>
        <v>1330.81</v>
      </c>
      <c r="AE561" s="114">
        <f t="shared" si="289"/>
        <v>-0.38999999995257895</v>
      </c>
      <c r="AF561" s="86">
        <f t="shared" si="301"/>
        <v>48141</v>
      </c>
      <c r="AG561" s="86">
        <f t="shared" si="266"/>
        <v>47776</v>
      </c>
      <c r="AH561" s="211">
        <f t="shared" si="267"/>
        <v>365</v>
      </c>
      <c r="AI561" s="213">
        <f t="shared" si="268"/>
        <v>30</v>
      </c>
      <c r="AJ561" s="218">
        <f t="shared" si="302"/>
        <v>5452</v>
      </c>
      <c r="AK561" s="103">
        <f t="shared" si="290"/>
        <v>778.85714285714289</v>
      </c>
      <c r="AL561" s="82">
        <f t="shared" si="291"/>
        <v>778</v>
      </c>
      <c r="AM561" s="105">
        <f t="shared" si="292"/>
        <v>6</v>
      </c>
      <c r="AN561" s="87">
        <f t="shared" si="293"/>
        <v>179</v>
      </c>
      <c r="AO561" s="240">
        <f t="shared" si="294"/>
        <v>5</v>
      </c>
      <c r="AP561" s="87">
        <f t="shared" si="295"/>
        <v>14</v>
      </c>
      <c r="AQ561" s="85">
        <f t="shared" si="296"/>
        <v>340</v>
      </c>
      <c r="AR561" s="232">
        <f t="shared" si="269"/>
        <v>2</v>
      </c>
      <c r="AS561" s="112">
        <f t="shared" si="270"/>
        <v>1.046583238675121</v>
      </c>
      <c r="AT561" s="125">
        <f t="shared" si="271"/>
        <v>1.046583238675121</v>
      </c>
      <c r="AU561" s="256">
        <f t="shared" si="272"/>
        <v>1060.3409591633877</v>
      </c>
      <c r="AV561" s="109">
        <f t="shared" si="273"/>
        <v>1060.3409591633877</v>
      </c>
      <c r="AW561" s="199">
        <f t="shared" si="297"/>
        <v>1.530968255854217</v>
      </c>
      <c r="AX561" s="95">
        <f t="shared" si="274"/>
        <v>1.530968255854217</v>
      </c>
      <c r="AY561" s="194">
        <f t="shared" si="298"/>
        <v>48141</v>
      </c>
      <c r="BA561" s="194">
        <f t="shared" si="299"/>
        <v>48141</v>
      </c>
      <c r="BL561" s="151"/>
      <c r="BM561" s="151"/>
      <c r="BN561" s="151"/>
      <c r="BO561" s="151"/>
      <c r="BP561" s="151"/>
      <c r="BQ561" s="151"/>
      <c r="BR561" s="151"/>
      <c r="BS561" s="96"/>
    </row>
    <row r="562" spans="1:71" hidden="1" x14ac:dyDescent="0.3">
      <c r="A562" s="21">
        <v>181</v>
      </c>
      <c r="B562" s="86">
        <f t="shared" si="255"/>
        <v>0</v>
      </c>
      <c r="C562" s="82">
        <f t="shared" si="256"/>
        <v>0</v>
      </c>
      <c r="D562" s="82">
        <f t="shared" si="258"/>
        <v>0</v>
      </c>
      <c r="E562" s="85">
        <f t="shared" si="257"/>
        <v>0</v>
      </c>
      <c r="F562" s="103">
        <f t="shared" si="275"/>
        <v>0</v>
      </c>
      <c r="G562" s="82">
        <f t="shared" si="276"/>
        <v>0</v>
      </c>
      <c r="H562" s="85">
        <f t="shared" si="277"/>
        <v>0</v>
      </c>
      <c r="I562" s="87">
        <f t="shared" si="278"/>
        <v>0</v>
      </c>
      <c r="J562" s="104">
        <f t="shared" si="279"/>
        <v>0</v>
      </c>
      <c r="K562" s="87">
        <f t="shared" si="259"/>
        <v>0</v>
      </c>
      <c r="L562" s="85">
        <f t="shared" si="260"/>
        <v>0</v>
      </c>
      <c r="M562" s="82">
        <f t="shared" si="280"/>
        <v>0</v>
      </c>
      <c r="N562" s="82">
        <f t="shared" si="261"/>
        <v>0</v>
      </c>
      <c r="O562" s="85">
        <f t="shared" si="281"/>
        <v>0</v>
      </c>
      <c r="P562" s="87">
        <f t="shared" si="282"/>
        <v>0</v>
      </c>
      <c r="Q562" s="85">
        <f t="shared" si="283"/>
        <v>0</v>
      </c>
      <c r="R562" s="87">
        <f t="shared" si="284"/>
        <v>0</v>
      </c>
      <c r="S562" s="85">
        <f t="shared" si="285"/>
        <v>0</v>
      </c>
      <c r="T562" s="87">
        <v>181</v>
      </c>
      <c r="U562" s="82">
        <f>T562</f>
        <v>181</v>
      </c>
      <c r="V562" s="108">
        <f t="shared" si="286"/>
        <v>48172</v>
      </c>
      <c r="W562" s="109">
        <f t="shared" si="262"/>
        <v>0</v>
      </c>
      <c r="X562" s="95">
        <f t="shared" si="263"/>
        <v>0</v>
      </c>
      <c r="Y562" s="110">
        <f t="shared" si="264"/>
        <v>181</v>
      </c>
      <c r="Z562" s="111">
        <f t="shared" si="287"/>
        <v>0</v>
      </c>
      <c r="AA562" s="112">
        <f t="shared" si="288"/>
        <v>0</v>
      </c>
      <c r="AB562" s="112">
        <f t="shared" si="265"/>
        <v>0</v>
      </c>
      <c r="AC562" s="111">
        <f t="shared" si="300"/>
        <v>0</v>
      </c>
      <c r="AD562" s="113">
        <f t="shared" si="303"/>
        <v>0</v>
      </c>
      <c r="AE562" s="114">
        <f t="shared" si="289"/>
        <v>0</v>
      </c>
      <c r="AF562" s="86">
        <f t="shared" si="301"/>
        <v>48172</v>
      </c>
      <c r="AG562" s="86">
        <f t="shared" si="266"/>
        <v>47807</v>
      </c>
      <c r="AH562" s="211">
        <f t="shared" si="267"/>
        <v>0</v>
      </c>
      <c r="AI562" s="213">
        <f t="shared" si="268"/>
        <v>0</v>
      </c>
      <c r="AJ562" s="218">
        <f t="shared" si="302"/>
        <v>5452</v>
      </c>
      <c r="AK562" s="103">
        <f t="shared" si="290"/>
        <v>0</v>
      </c>
      <c r="AL562" s="82">
        <f t="shared" si="291"/>
        <v>0</v>
      </c>
      <c r="AM562" s="105">
        <f t="shared" si="292"/>
        <v>0</v>
      </c>
      <c r="AN562" s="87">
        <f t="shared" si="293"/>
        <v>180</v>
      </c>
      <c r="AO562" s="240">
        <f t="shared" si="294"/>
        <v>0</v>
      </c>
      <c r="AP562" s="87">
        <f t="shared" si="295"/>
        <v>0</v>
      </c>
      <c r="AQ562" s="85">
        <f t="shared" si="296"/>
        <v>0</v>
      </c>
      <c r="AR562" s="232">
        <f t="shared" si="269"/>
        <v>0</v>
      </c>
      <c r="AS562" s="112">
        <f t="shared" si="270"/>
        <v>0</v>
      </c>
      <c r="AT562" s="125">
        <f t="shared" si="271"/>
        <v>0</v>
      </c>
      <c r="AU562" s="256">
        <f t="shared" si="272"/>
        <v>0</v>
      </c>
      <c r="AV562" s="109">
        <f t="shared" si="273"/>
        <v>0</v>
      </c>
      <c r="AW562" s="199">
        <f t="shared" si="297"/>
        <v>0</v>
      </c>
      <c r="AX562" s="95">
        <f t="shared" si="274"/>
        <v>0</v>
      </c>
      <c r="AY562" s="194">
        <f t="shared" si="298"/>
        <v>0</v>
      </c>
      <c r="BA562" s="194">
        <f t="shared" si="299"/>
        <v>0</v>
      </c>
      <c r="BL562" s="151"/>
      <c r="BM562" s="151"/>
      <c r="BN562" s="151"/>
      <c r="BO562" s="151"/>
      <c r="BP562" s="151"/>
      <c r="BQ562" s="151"/>
      <c r="BR562" s="151"/>
      <c r="BS562" s="96"/>
    </row>
    <row r="563" spans="1:71" hidden="1" x14ac:dyDescent="0.3">
      <c r="A563" s="21">
        <v>182</v>
      </c>
      <c r="B563" s="86">
        <f t="shared" si="255"/>
        <v>0</v>
      </c>
      <c r="C563" s="82">
        <f t="shared" si="256"/>
        <v>0</v>
      </c>
      <c r="D563" s="82">
        <f t="shared" si="258"/>
        <v>0</v>
      </c>
      <c r="E563" s="85">
        <f t="shared" si="257"/>
        <v>0</v>
      </c>
      <c r="F563" s="103">
        <f t="shared" si="275"/>
        <v>0</v>
      </c>
      <c r="G563" s="82">
        <f t="shared" si="276"/>
        <v>0</v>
      </c>
      <c r="H563" s="85">
        <f t="shared" si="277"/>
        <v>0</v>
      </c>
      <c r="I563" s="87">
        <f t="shared" si="278"/>
        <v>0</v>
      </c>
      <c r="J563" s="104">
        <f t="shared" si="279"/>
        <v>0</v>
      </c>
      <c r="K563" s="87">
        <f t="shared" si="259"/>
        <v>0</v>
      </c>
      <c r="L563" s="85">
        <f t="shared" si="260"/>
        <v>0</v>
      </c>
      <c r="M563" s="82">
        <f t="shared" si="280"/>
        <v>0</v>
      </c>
      <c r="N563" s="82">
        <f t="shared" si="261"/>
        <v>0</v>
      </c>
      <c r="O563" s="85">
        <f t="shared" si="281"/>
        <v>0</v>
      </c>
      <c r="P563" s="87">
        <f t="shared" si="282"/>
        <v>0</v>
      </c>
      <c r="Q563" s="85">
        <f t="shared" si="283"/>
        <v>0</v>
      </c>
      <c r="R563" s="87">
        <f t="shared" si="284"/>
        <v>0</v>
      </c>
      <c r="S563" s="85">
        <f t="shared" si="285"/>
        <v>0</v>
      </c>
      <c r="T563" s="87">
        <v>182</v>
      </c>
      <c r="U563" s="82"/>
      <c r="V563" s="108">
        <f t="shared" si="286"/>
        <v>48202</v>
      </c>
      <c r="W563" s="109">
        <f t="shared" si="262"/>
        <v>0</v>
      </c>
      <c r="X563" s="95">
        <f t="shared" si="263"/>
        <v>0</v>
      </c>
      <c r="Y563" s="110">
        <f t="shared" si="264"/>
        <v>182</v>
      </c>
      <c r="Z563" s="111">
        <f t="shared" si="287"/>
        <v>0</v>
      </c>
      <c r="AA563" s="112">
        <f t="shared" si="288"/>
        <v>0</v>
      </c>
      <c r="AB563" s="112">
        <f t="shared" si="265"/>
        <v>0</v>
      </c>
      <c r="AC563" s="111">
        <f t="shared" si="300"/>
        <v>0</v>
      </c>
      <c r="AD563" s="113">
        <f t="shared" si="303"/>
        <v>0</v>
      </c>
      <c r="AE563" s="114">
        <f t="shared" si="289"/>
        <v>0</v>
      </c>
      <c r="AF563" s="86">
        <f t="shared" si="301"/>
        <v>48202</v>
      </c>
      <c r="AG563" s="86">
        <f t="shared" si="266"/>
        <v>47837</v>
      </c>
      <c r="AH563" s="211">
        <f t="shared" si="267"/>
        <v>0</v>
      </c>
      <c r="AI563" s="213">
        <f t="shared" si="268"/>
        <v>0</v>
      </c>
      <c r="AJ563" s="218">
        <f t="shared" si="302"/>
        <v>5452</v>
      </c>
      <c r="AK563" s="103">
        <f t="shared" si="290"/>
        <v>0</v>
      </c>
      <c r="AL563" s="82">
        <f t="shared" si="291"/>
        <v>0</v>
      </c>
      <c r="AM563" s="105">
        <f t="shared" si="292"/>
        <v>0</v>
      </c>
      <c r="AN563" s="87">
        <f t="shared" si="293"/>
        <v>181</v>
      </c>
      <c r="AO563" s="240">
        <f t="shared" si="294"/>
        <v>0</v>
      </c>
      <c r="AP563" s="87">
        <f t="shared" si="295"/>
        <v>0</v>
      </c>
      <c r="AQ563" s="85">
        <f t="shared" si="296"/>
        <v>0</v>
      </c>
      <c r="AR563" s="232">
        <f t="shared" si="269"/>
        <v>0</v>
      </c>
      <c r="AS563" s="112">
        <f t="shared" si="270"/>
        <v>0</v>
      </c>
      <c r="AT563" s="125">
        <f t="shared" si="271"/>
        <v>0</v>
      </c>
      <c r="AU563" s="256">
        <f t="shared" si="272"/>
        <v>0</v>
      </c>
      <c r="AV563" s="109">
        <f t="shared" si="273"/>
        <v>0</v>
      </c>
      <c r="AW563" s="199">
        <f t="shared" si="297"/>
        <v>0</v>
      </c>
      <c r="AX563" s="95">
        <f t="shared" si="274"/>
        <v>0</v>
      </c>
      <c r="AY563" s="194">
        <f t="shared" si="298"/>
        <v>0</v>
      </c>
      <c r="BA563" s="194">
        <f t="shared" si="299"/>
        <v>0</v>
      </c>
      <c r="BL563" s="151"/>
      <c r="BM563" s="151"/>
      <c r="BN563" s="151"/>
      <c r="BO563" s="151"/>
      <c r="BP563" s="151"/>
      <c r="BQ563" s="151"/>
      <c r="BR563" s="151"/>
      <c r="BS563" s="96"/>
    </row>
    <row r="564" spans="1:71" hidden="1" x14ac:dyDescent="0.3">
      <c r="A564" s="21">
        <v>183</v>
      </c>
      <c r="B564" s="86">
        <f t="shared" si="255"/>
        <v>0</v>
      </c>
      <c r="C564" s="82">
        <f t="shared" si="256"/>
        <v>0</v>
      </c>
      <c r="D564" s="82">
        <f t="shared" si="258"/>
        <v>0</v>
      </c>
      <c r="E564" s="85">
        <f t="shared" si="257"/>
        <v>0</v>
      </c>
      <c r="F564" s="103">
        <f t="shared" si="275"/>
        <v>0</v>
      </c>
      <c r="G564" s="82">
        <f t="shared" si="276"/>
        <v>0</v>
      </c>
      <c r="H564" s="85">
        <f t="shared" si="277"/>
        <v>0</v>
      </c>
      <c r="I564" s="87">
        <f t="shared" si="278"/>
        <v>0</v>
      </c>
      <c r="J564" s="104">
        <f t="shared" si="279"/>
        <v>0</v>
      </c>
      <c r="K564" s="87">
        <f t="shared" si="259"/>
        <v>0</v>
      </c>
      <c r="L564" s="85">
        <f t="shared" si="260"/>
        <v>0</v>
      </c>
      <c r="M564" s="82">
        <f t="shared" si="280"/>
        <v>0</v>
      </c>
      <c r="N564" s="82">
        <f t="shared" si="261"/>
        <v>0</v>
      </c>
      <c r="O564" s="85">
        <f t="shared" si="281"/>
        <v>0</v>
      </c>
      <c r="P564" s="87">
        <f t="shared" si="282"/>
        <v>0</v>
      </c>
      <c r="Q564" s="85">
        <f t="shared" si="283"/>
        <v>0</v>
      </c>
      <c r="R564" s="87">
        <f t="shared" si="284"/>
        <v>0</v>
      </c>
      <c r="S564" s="85">
        <f t="shared" si="285"/>
        <v>0</v>
      </c>
      <c r="T564" s="87">
        <v>183</v>
      </c>
      <c r="U564" s="82"/>
      <c r="V564" s="108">
        <f t="shared" si="286"/>
        <v>48233</v>
      </c>
      <c r="W564" s="109">
        <f t="shared" si="262"/>
        <v>0</v>
      </c>
      <c r="X564" s="95">
        <f t="shared" si="263"/>
        <v>0</v>
      </c>
      <c r="Y564" s="110">
        <f t="shared" si="264"/>
        <v>183</v>
      </c>
      <c r="Z564" s="111">
        <f t="shared" si="287"/>
        <v>0</v>
      </c>
      <c r="AA564" s="112">
        <f t="shared" si="288"/>
        <v>0</v>
      </c>
      <c r="AB564" s="112">
        <f t="shared" si="265"/>
        <v>0</v>
      </c>
      <c r="AC564" s="111">
        <f t="shared" si="300"/>
        <v>0</v>
      </c>
      <c r="AD564" s="113">
        <f t="shared" si="303"/>
        <v>0</v>
      </c>
      <c r="AE564" s="114">
        <f t="shared" si="289"/>
        <v>0</v>
      </c>
      <c r="AF564" s="86">
        <f t="shared" si="301"/>
        <v>48233</v>
      </c>
      <c r="AG564" s="86">
        <f t="shared" si="266"/>
        <v>47868</v>
      </c>
      <c r="AH564" s="211">
        <f t="shared" si="267"/>
        <v>0</v>
      </c>
      <c r="AI564" s="213">
        <f t="shared" si="268"/>
        <v>0</v>
      </c>
      <c r="AJ564" s="218">
        <f t="shared" si="302"/>
        <v>5452</v>
      </c>
      <c r="AK564" s="103">
        <f t="shared" si="290"/>
        <v>0</v>
      </c>
      <c r="AL564" s="82">
        <f t="shared" si="291"/>
        <v>0</v>
      </c>
      <c r="AM564" s="105">
        <f t="shared" si="292"/>
        <v>0</v>
      </c>
      <c r="AN564" s="87">
        <f t="shared" si="293"/>
        <v>182</v>
      </c>
      <c r="AO564" s="240">
        <f t="shared" si="294"/>
        <v>0</v>
      </c>
      <c r="AP564" s="87">
        <f t="shared" si="295"/>
        <v>0</v>
      </c>
      <c r="AQ564" s="85">
        <f t="shared" si="296"/>
        <v>0</v>
      </c>
      <c r="AR564" s="232">
        <f t="shared" si="269"/>
        <v>0</v>
      </c>
      <c r="AS564" s="112">
        <f t="shared" si="270"/>
        <v>0</v>
      </c>
      <c r="AT564" s="125">
        <f t="shared" si="271"/>
        <v>0</v>
      </c>
      <c r="AU564" s="256">
        <f t="shared" si="272"/>
        <v>0</v>
      </c>
      <c r="AV564" s="109">
        <f t="shared" si="273"/>
        <v>0</v>
      </c>
      <c r="AW564" s="199">
        <f t="shared" si="297"/>
        <v>0</v>
      </c>
      <c r="AX564" s="95">
        <f t="shared" si="274"/>
        <v>0</v>
      </c>
      <c r="AY564" s="194">
        <f t="shared" si="298"/>
        <v>0</v>
      </c>
      <c r="BA564" s="194">
        <f t="shared" si="299"/>
        <v>0</v>
      </c>
      <c r="BL564" s="151"/>
      <c r="BM564" s="151"/>
      <c r="BN564" s="151"/>
      <c r="BO564" s="151"/>
      <c r="BP564" s="151"/>
      <c r="BQ564" s="151"/>
      <c r="BR564" s="151"/>
      <c r="BS564" s="96"/>
    </row>
    <row r="565" spans="1:71" hidden="1" x14ac:dyDescent="0.3">
      <c r="A565" s="21">
        <v>184</v>
      </c>
      <c r="B565" s="86">
        <f t="shared" si="255"/>
        <v>0</v>
      </c>
      <c r="C565" s="82">
        <f t="shared" si="256"/>
        <v>0</v>
      </c>
      <c r="D565" s="82">
        <f t="shared" si="258"/>
        <v>0</v>
      </c>
      <c r="E565" s="85">
        <f t="shared" si="257"/>
        <v>0</v>
      </c>
      <c r="F565" s="103">
        <f t="shared" si="275"/>
        <v>0</v>
      </c>
      <c r="G565" s="82">
        <f t="shared" si="276"/>
        <v>0</v>
      </c>
      <c r="H565" s="85">
        <f t="shared" si="277"/>
        <v>0</v>
      </c>
      <c r="I565" s="87">
        <f t="shared" si="278"/>
        <v>0</v>
      </c>
      <c r="J565" s="104">
        <f t="shared" si="279"/>
        <v>0</v>
      </c>
      <c r="K565" s="87">
        <f t="shared" si="259"/>
        <v>0</v>
      </c>
      <c r="L565" s="85">
        <f t="shared" si="260"/>
        <v>0</v>
      </c>
      <c r="M565" s="82">
        <f t="shared" si="280"/>
        <v>0</v>
      </c>
      <c r="N565" s="82">
        <f t="shared" si="261"/>
        <v>0</v>
      </c>
      <c r="O565" s="85">
        <f t="shared" si="281"/>
        <v>0</v>
      </c>
      <c r="P565" s="87">
        <f t="shared" si="282"/>
        <v>0</v>
      </c>
      <c r="Q565" s="85">
        <f t="shared" si="283"/>
        <v>0</v>
      </c>
      <c r="R565" s="87">
        <f t="shared" si="284"/>
        <v>0</v>
      </c>
      <c r="S565" s="85">
        <f t="shared" si="285"/>
        <v>0</v>
      </c>
      <c r="T565" s="87">
        <v>184</v>
      </c>
      <c r="U565" s="82"/>
      <c r="V565" s="108">
        <f t="shared" si="286"/>
        <v>48264</v>
      </c>
      <c r="W565" s="109">
        <f t="shared" si="262"/>
        <v>0</v>
      </c>
      <c r="X565" s="95">
        <f t="shared" si="263"/>
        <v>0</v>
      </c>
      <c r="Y565" s="110">
        <f t="shared" si="264"/>
        <v>184</v>
      </c>
      <c r="Z565" s="111">
        <f t="shared" si="287"/>
        <v>0</v>
      </c>
      <c r="AA565" s="112">
        <f t="shared" si="288"/>
        <v>0</v>
      </c>
      <c r="AB565" s="112">
        <f t="shared" si="265"/>
        <v>0</v>
      </c>
      <c r="AC565" s="111">
        <f t="shared" si="300"/>
        <v>0</v>
      </c>
      <c r="AD565" s="113">
        <f t="shared" si="303"/>
        <v>0</v>
      </c>
      <c r="AE565" s="114">
        <f t="shared" si="289"/>
        <v>0</v>
      </c>
      <c r="AF565" s="86">
        <f t="shared" si="301"/>
        <v>48264</v>
      </c>
      <c r="AG565" s="86">
        <f t="shared" si="266"/>
        <v>47899</v>
      </c>
      <c r="AH565" s="211">
        <f t="shared" si="267"/>
        <v>0</v>
      </c>
      <c r="AI565" s="213">
        <f t="shared" si="268"/>
        <v>0</v>
      </c>
      <c r="AJ565" s="218">
        <f t="shared" si="302"/>
        <v>5452</v>
      </c>
      <c r="AK565" s="103">
        <f t="shared" si="290"/>
        <v>0</v>
      </c>
      <c r="AL565" s="82">
        <f t="shared" si="291"/>
        <v>0</v>
      </c>
      <c r="AM565" s="105">
        <f t="shared" si="292"/>
        <v>0</v>
      </c>
      <c r="AN565" s="87">
        <f t="shared" si="293"/>
        <v>183</v>
      </c>
      <c r="AO565" s="240">
        <f t="shared" si="294"/>
        <v>0</v>
      </c>
      <c r="AP565" s="87">
        <f t="shared" si="295"/>
        <v>0</v>
      </c>
      <c r="AQ565" s="85">
        <f t="shared" si="296"/>
        <v>0</v>
      </c>
      <c r="AR565" s="232">
        <f t="shared" si="269"/>
        <v>0</v>
      </c>
      <c r="AS565" s="112">
        <f t="shared" si="270"/>
        <v>0</v>
      </c>
      <c r="AT565" s="125">
        <f t="shared" si="271"/>
        <v>0</v>
      </c>
      <c r="AU565" s="256">
        <f t="shared" si="272"/>
        <v>0</v>
      </c>
      <c r="AV565" s="109">
        <f t="shared" si="273"/>
        <v>0</v>
      </c>
      <c r="AW565" s="199">
        <f t="shared" si="297"/>
        <v>0</v>
      </c>
      <c r="AX565" s="95">
        <f t="shared" si="274"/>
        <v>0</v>
      </c>
      <c r="AY565" s="194">
        <f t="shared" si="298"/>
        <v>0</v>
      </c>
      <c r="BA565" s="194">
        <f t="shared" si="299"/>
        <v>0</v>
      </c>
      <c r="BL565" s="151"/>
      <c r="BM565" s="151"/>
      <c r="BN565" s="151"/>
      <c r="BO565" s="151"/>
      <c r="BP565" s="151"/>
      <c r="BQ565" s="151"/>
      <c r="BR565" s="151"/>
      <c r="BS565" s="96"/>
    </row>
    <row r="566" spans="1:71" hidden="1" x14ac:dyDescent="0.3">
      <c r="A566" s="21">
        <v>185</v>
      </c>
      <c r="B566" s="86">
        <f t="shared" si="255"/>
        <v>0</v>
      </c>
      <c r="C566" s="82">
        <f t="shared" si="256"/>
        <v>0</v>
      </c>
      <c r="D566" s="82">
        <f t="shared" si="258"/>
        <v>0</v>
      </c>
      <c r="E566" s="85">
        <f t="shared" si="257"/>
        <v>0</v>
      </c>
      <c r="F566" s="103">
        <f t="shared" si="275"/>
        <v>0</v>
      </c>
      <c r="G566" s="82">
        <f t="shared" si="276"/>
        <v>0</v>
      </c>
      <c r="H566" s="85">
        <f t="shared" si="277"/>
        <v>0</v>
      </c>
      <c r="I566" s="87">
        <f t="shared" si="278"/>
        <v>0</v>
      </c>
      <c r="J566" s="104">
        <f t="shared" si="279"/>
        <v>0</v>
      </c>
      <c r="K566" s="87">
        <f t="shared" si="259"/>
        <v>0</v>
      </c>
      <c r="L566" s="85">
        <f t="shared" si="260"/>
        <v>0</v>
      </c>
      <c r="M566" s="82">
        <f t="shared" si="280"/>
        <v>0</v>
      </c>
      <c r="N566" s="82">
        <f t="shared" si="261"/>
        <v>0</v>
      </c>
      <c r="O566" s="85">
        <f t="shared" si="281"/>
        <v>0</v>
      </c>
      <c r="P566" s="87">
        <f t="shared" si="282"/>
        <v>0</v>
      </c>
      <c r="Q566" s="85">
        <f t="shared" si="283"/>
        <v>0</v>
      </c>
      <c r="R566" s="87">
        <f t="shared" si="284"/>
        <v>0</v>
      </c>
      <c r="S566" s="85">
        <f t="shared" si="285"/>
        <v>0</v>
      </c>
      <c r="T566" s="87">
        <v>185</v>
      </c>
      <c r="U566" s="82"/>
      <c r="V566" s="108">
        <f t="shared" si="286"/>
        <v>48293</v>
      </c>
      <c r="W566" s="109">
        <f t="shared" si="262"/>
        <v>0</v>
      </c>
      <c r="X566" s="95">
        <f t="shared" si="263"/>
        <v>0</v>
      </c>
      <c r="Y566" s="110">
        <f t="shared" si="264"/>
        <v>185</v>
      </c>
      <c r="Z566" s="111">
        <f t="shared" si="287"/>
        <v>0</v>
      </c>
      <c r="AA566" s="112">
        <f t="shared" si="288"/>
        <v>0</v>
      </c>
      <c r="AB566" s="112">
        <f t="shared" si="265"/>
        <v>0</v>
      </c>
      <c r="AC566" s="111">
        <f t="shared" si="300"/>
        <v>0</v>
      </c>
      <c r="AD566" s="113">
        <f t="shared" si="303"/>
        <v>0</v>
      </c>
      <c r="AE566" s="114">
        <f t="shared" si="289"/>
        <v>0</v>
      </c>
      <c r="AF566" s="86">
        <f t="shared" si="301"/>
        <v>48293</v>
      </c>
      <c r="AG566" s="86">
        <f t="shared" si="266"/>
        <v>47927</v>
      </c>
      <c r="AH566" s="211">
        <f t="shared" si="267"/>
        <v>0</v>
      </c>
      <c r="AI566" s="213">
        <f t="shared" si="268"/>
        <v>0</v>
      </c>
      <c r="AJ566" s="218">
        <f t="shared" si="302"/>
        <v>5452</v>
      </c>
      <c r="AK566" s="103">
        <f t="shared" si="290"/>
        <v>0</v>
      </c>
      <c r="AL566" s="82">
        <f t="shared" si="291"/>
        <v>0</v>
      </c>
      <c r="AM566" s="105">
        <f t="shared" si="292"/>
        <v>0</v>
      </c>
      <c r="AN566" s="87">
        <f t="shared" si="293"/>
        <v>184</v>
      </c>
      <c r="AO566" s="240">
        <f t="shared" si="294"/>
        <v>0</v>
      </c>
      <c r="AP566" s="87">
        <f t="shared" si="295"/>
        <v>0</v>
      </c>
      <c r="AQ566" s="85">
        <f t="shared" si="296"/>
        <v>0</v>
      </c>
      <c r="AR566" s="232">
        <f t="shared" si="269"/>
        <v>0</v>
      </c>
      <c r="AS566" s="112">
        <f t="shared" si="270"/>
        <v>0</v>
      </c>
      <c r="AT566" s="125">
        <f t="shared" si="271"/>
        <v>0</v>
      </c>
      <c r="AU566" s="256">
        <f t="shared" si="272"/>
        <v>0</v>
      </c>
      <c r="AV566" s="109">
        <f t="shared" si="273"/>
        <v>0</v>
      </c>
      <c r="AW566" s="199">
        <f t="shared" si="297"/>
        <v>0</v>
      </c>
      <c r="AX566" s="95">
        <f t="shared" si="274"/>
        <v>0</v>
      </c>
      <c r="AY566" s="194">
        <f t="shared" si="298"/>
        <v>0</v>
      </c>
      <c r="BA566" s="194">
        <f t="shared" si="299"/>
        <v>0</v>
      </c>
      <c r="BL566" s="151"/>
      <c r="BM566" s="151"/>
      <c r="BN566" s="151"/>
      <c r="BO566" s="151"/>
      <c r="BP566" s="151"/>
      <c r="BQ566" s="151"/>
      <c r="BR566" s="151"/>
      <c r="BS566" s="96"/>
    </row>
    <row r="567" spans="1:71" hidden="1" x14ac:dyDescent="0.3">
      <c r="A567" s="21">
        <v>186</v>
      </c>
      <c r="B567" s="86">
        <f t="shared" si="255"/>
        <v>0</v>
      </c>
      <c r="C567" s="82">
        <f t="shared" si="256"/>
        <v>0</v>
      </c>
      <c r="D567" s="82">
        <f t="shared" si="258"/>
        <v>0</v>
      </c>
      <c r="E567" s="85">
        <f t="shared" si="257"/>
        <v>0</v>
      </c>
      <c r="F567" s="103">
        <f t="shared" si="275"/>
        <v>0</v>
      </c>
      <c r="G567" s="82">
        <f t="shared" si="276"/>
        <v>0</v>
      </c>
      <c r="H567" s="85">
        <f t="shared" si="277"/>
        <v>0</v>
      </c>
      <c r="I567" s="87">
        <f t="shared" si="278"/>
        <v>0</v>
      </c>
      <c r="J567" s="104">
        <f t="shared" si="279"/>
        <v>0</v>
      </c>
      <c r="K567" s="87">
        <f t="shared" si="259"/>
        <v>0</v>
      </c>
      <c r="L567" s="85">
        <f t="shared" si="260"/>
        <v>0</v>
      </c>
      <c r="M567" s="82">
        <f t="shared" si="280"/>
        <v>0</v>
      </c>
      <c r="N567" s="82">
        <f t="shared" si="261"/>
        <v>0</v>
      </c>
      <c r="O567" s="85">
        <f t="shared" si="281"/>
        <v>0</v>
      </c>
      <c r="P567" s="87">
        <f t="shared" si="282"/>
        <v>0</v>
      </c>
      <c r="Q567" s="85">
        <f t="shared" si="283"/>
        <v>0</v>
      </c>
      <c r="R567" s="87">
        <f t="shared" si="284"/>
        <v>0</v>
      </c>
      <c r="S567" s="85">
        <f t="shared" si="285"/>
        <v>0</v>
      </c>
      <c r="T567" s="87">
        <v>186</v>
      </c>
      <c r="U567" s="82"/>
      <c r="V567" s="108">
        <f t="shared" si="286"/>
        <v>48324</v>
      </c>
      <c r="W567" s="109">
        <f t="shared" si="262"/>
        <v>0</v>
      </c>
      <c r="X567" s="95">
        <f t="shared" si="263"/>
        <v>0</v>
      </c>
      <c r="Y567" s="110">
        <f t="shared" si="264"/>
        <v>186</v>
      </c>
      <c r="Z567" s="111">
        <f t="shared" si="287"/>
        <v>0</v>
      </c>
      <c r="AA567" s="112">
        <f t="shared" si="288"/>
        <v>0</v>
      </c>
      <c r="AB567" s="112">
        <f t="shared" si="265"/>
        <v>0</v>
      </c>
      <c r="AC567" s="111">
        <f t="shared" si="300"/>
        <v>0</v>
      </c>
      <c r="AD567" s="113">
        <f t="shared" si="303"/>
        <v>0</v>
      </c>
      <c r="AE567" s="114">
        <f t="shared" si="289"/>
        <v>0</v>
      </c>
      <c r="AF567" s="86">
        <f t="shared" si="301"/>
        <v>48324</v>
      </c>
      <c r="AG567" s="86">
        <f t="shared" si="266"/>
        <v>47958</v>
      </c>
      <c r="AH567" s="211">
        <f t="shared" si="267"/>
        <v>0</v>
      </c>
      <c r="AI567" s="213">
        <f t="shared" si="268"/>
        <v>0</v>
      </c>
      <c r="AJ567" s="218">
        <f t="shared" si="302"/>
        <v>5452</v>
      </c>
      <c r="AK567" s="103">
        <f t="shared" si="290"/>
        <v>0</v>
      </c>
      <c r="AL567" s="82">
        <f t="shared" si="291"/>
        <v>0</v>
      </c>
      <c r="AM567" s="105">
        <f t="shared" si="292"/>
        <v>0</v>
      </c>
      <c r="AN567" s="87">
        <f t="shared" si="293"/>
        <v>185</v>
      </c>
      <c r="AO567" s="240">
        <f t="shared" si="294"/>
        <v>0</v>
      </c>
      <c r="AP567" s="87">
        <f t="shared" si="295"/>
        <v>0</v>
      </c>
      <c r="AQ567" s="85">
        <f t="shared" si="296"/>
        <v>0</v>
      </c>
      <c r="AR567" s="232">
        <f t="shared" si="269"/>
        <v>0</v>
      </c>
      <c r="AS567" s="112">
        <f t="shared" si="270"/>
        <v>0</v>
      </c>
      <c r="AT567" s="125">
        <f t="shared" si="271"/>
        <v>0</v>
      </c>
      <c r="AU567" s="256">
        <f t="shared" si="272"/>
        <v>0</v>
      </c>
      <c r="AV567" s="109">
        <f t="shared" si="273"/>
        <v>0</v>
      </c>
      <c r="AW567" s="199">
        <f t="shared" si="297"/>
        <v>0</v>
      </c>
      <c r="AX567" s="95">
        <f t="shared" si="274"/>
        <v>0</v>
      </c>
      <c r="AY567" s="194">
        <f t="shared" si="298"/>
        <v>0</v>
      </c>
      <c r="BA567" s="194">
        <f t="shared" si="299"/>
        <v>0</v>
      </c>
      <c r="BL567" s="151"/>
      <c r="BM567" s="151"/>
      <c r="BN567" s="151"/>
      <c r="BO567" s="151"/>
      <c r="BP567" s="151"/>
      <c r="BQ567" s="151"/>
      <c r="BR567" s="151"/>
      <c r="BS567" s="96"/>
    </row>
    <row r="568" spans="1:71" hidden="1" x14ac:dyDescent="0.3">
      <c r="A568" s="21">
        <v>187</v>
      </c>
      <c r="B568" s="86">
        <f t="shared" si="255"/>
        <v>0</v>
      </c>
      <c r="C568" s="82">
        <f t="shared" si="256"/>
        <v>0</v>
      </c>
      <c r="D568" s="82">
        <f t="shared" si="258"/>
        <v>0</v>
      </c>
      <c r="E568" s="85">
        <f t="shared" si="257"/>
        <v>0</v>
      </c>
      <c r="F568" s="103">
        <f t="shared" si="275"/>
        <v>0</v>
      </c>
      <c r="G568" s="82">
        <f t="shared" si="276"/>
        <v>0</v>
      </c>
      <c r="H568" s="85">
        <f t="shared" si="277"/>
        <v>0</v>
      </c>
      <c r="I568" s="87">
        <f t="shared" si="278"/>
        <v>0</v>
      </c>
      <c r="J568" s="104">
        <f t="shared" si="279"/>
        <v>0</v>
      </c>
      <c r="K568" s="87">
        <f t="shared" si="259"/>
        <v>0</v>
      </c>
      <c r="L568" s="85">
        <f t="shared" si="260"/>
        <v>0</v>
      </c>
      <c r="M568" s="82">
        <f t="shared" si="280"/>
        <v>0</v>
      </c>
      <c r="N568" s="82">
        <f t="shared" si="261"/>
        <v>0</v>
      </c>
      <c r="O568" s="85">
        <f t="shared" si="281"/>
        <v>0</v>
      </c>
      <c r="P568" s="87">
        <f t="shared" si="282"/>
        <v>0</v>
      </c>
      <c r="Q568" s="85">
        <f t="shared" si="283"/>
        <v>0</v>
      </c>
      <c r="R568" s="87">
        <f t="shared" si="284"/>
        <v>0</v>
      </c>
      <c r="S568" s="85">
        <f t="shared" si="285"/>
        <v>0</v>
      </c>
      <c r="T568" s="87">
        <v>187</v>
      </c>
      <c r="U568" s="82"/>
      <c r="V568" s="108">
        <f t="shared" si="286"/>
        <v>48354</v>
      </c>
      <c r="W568" s="109">
        <f t="shared" si="262"/>
        <v>0</v>
      </c>
      <c r="X568" s="95">
        <f t="shared" si="263"/>
        <v>0</v>
      </c>
      <c r="Y568" s="110">
        <f t="shared" si="264"/>
        <v>187</v>
      </c>
      <c r="Z568" s="111">
        <f t="shared" si="287"/>
        <v>0</v>
      </c>
      <c r="AA568" s="112">
        <f t="shared" si="288"/>
        <v>0</v>
      </c>
      <c r="AB568" s="112">
        <f t="shared" si="265"/>
        <v>0</v>
      </c>
      <c r="AC568" s="111">
        <f t="shared" si="300"/>
        <v>0</v>
      </c>
      <c r="AD568" s="113">
        <f t="shared" si="303"/>
        <v>0</v>
      </c>
      <c r="AE568" s="114">
        <f t="shared" si="289"/>
        <v>0</v>
      </c>
      <c r="AF568" s="86">
        <f t="shared" si="301"/>
        <v>48354</v>
      </c>
      <c r="AG568" s="86">
        <f t="shared" si="266"/>
        <v>47988</v>
      </c>
      <c r="AH568" s="211">
        <f t="shared" si="267"/>
        <v>0</v>
      </c>
      <c r="AI568" s="213">
        <f t="shared" si="268"/>
        <v>0</v>
      </c>
      <c r="AJ568" s="218">
        <f t="shared" si="302"/>
        <v>5452</v>
      </c>
      <c r="AK568" s="103">
        <f t="shared" si="290"/>
        <v>0</v>
      </c>
      <c r="AL568" s="82">
        <f t="shared" si="291"/>
        <v>0</v>
      </c>
      <c r="AM568" s="105">
        <f t="shared" si="292"/>
        <v>0</v>
      </c>
      <c r="AN568" s="87">
        <f t="shared" si="293"/>
        <v>186</v>
      </c>
      <c r="AO568" s="240">
        <f t="shared" si="294"/>
        <v>0</v>
      </c>
      <c r="AP568" s="87">
        <f t="shared" si="295"/>
        <v>0</v>
      </c>
      <c r="AQ568" s="85">
        <f t="shared" si="296"/>
        <v>0</v>
      </c>
      <c r="AR568" s="232">
        <f t="shared" si="269"/>
        <v>0</v>
      </c>
      <c r="AS568" s="112">
        <f t="shared" si="270"/>
        <v>0</v>
      </c>
      <c r="AT568" s="125">
        <f t="shared" si="271"/>
        <v>0</v>
      </c>
      <c r="AU568" s="256">
        <f t="shared" si="272"/>
        <v>0</v>
      </c>
      <c r="AV568" s="109">
        <f t="shared" si="273"/>
        <v>0</v>
      </c>
      <c r="AW568" s="199">
        <f t="shared" si="297"/>
        <v>0</v>
      </c>
      <c r="AX568" s="95">
        <f t="shared" si="274"/>
        <v>0</v>
      </c>
      <c r="AY568" s="194">
        <f t="shared" si="298"/>
        <v>0</v>
      </c>
      <c r="BA568" s="194">
        <f t="shared" si="299"/>
        <v>0</v>
      </c>
      <c r="BL568" s="151"/>
      <c r="BM568" s="151"/>
      <c r="BN568" s="151"/>
      <c r="BO568" s="151"/>
      <c r="BP568" s="151"/>
      <c r="BQ568" s="151"/>
      <c r="BR568" s="151"/>
      <c r="BS568" s="96"/>
    </row>
    <row r="569" spans="1:71" hidden="1" x14ac:dyDescent="0.3">
      <c r="A569" s="21">
        <v>188</v>
      </c>
      <c r="B569" s="86">
        <f t="shared" si="255"/>
        <v>0</v>
      </c>
      <c r="C569" s="82">
        <f t="shared" si="256"/>
        <v>0</v>
      </c>
      <c r="D569" s="82">
        <f t="shared" si="258"/>
        <v>0</v>
      </c>
      <c r="E569" s="85">
        <f t="shared" si="257"/>
        <v>0</v>
      </c>
      <c r="F569" s="103">
        <f t="shared" si="275"/>
        <v>0</v>
      </c>
      <c r="G569" s="82">
        <f t="shared" si="276"/>
        <v>0</v>
      </c>
      <c r="H569" s="85">
        <f t="shared" si="277"/>
        <v>0</v>
      </c>
      <c r="I569" s="87">
        <f t="shared" si="278"/>
        <v>0</v>
      </c>
      <c r="J569" s="104">
        <f t="shared" si="279"/>
        <v>0</v>
      </c>
      <c r="K569" s="87">
        <f t="shared" si="259"/>
        <v>0</v>
      </c>
      <c r="L569" s="85">
        <f t="shared" si="260"/>
        <v>0</v>
      </c>
      <c r="M569" s="82">
        <f t="shared" si="280"/>
        <v>0</v>
      </c>
      <c r="N569" s="82">
        <f t="shared" si="261"/>
        <v>0</v>
      </c>
      <c r="O569" s="85">
        <f t="shared" si="281"/>
        <v>0</v>
      </c>
      <c r="P569" s="87">
        <f t="shared" si="282"/>
        <v>0</v>
      </c>
      <c r="Q569" s="85">
        <f t="shared" si="283"/>
        <v>0</v>
      </c>
      <c r="R569" s="87">
        <f t="shared" si="284"/>
        <v>0</v>
      </c>
      <c r="S569" s="85">
        <f t="shared" si="285"/>
        <v>0</v>
      </c>
      <c r="T569" s="87">
        <v>188</v>
      </c>
      <c r="U569" s="82"/>
      <c r="V569" s="108">
        <f t="shared" si="286"/>
        <v>48385</v>
      </c>
      <c r="W569" s="109">
        <f t="shared" si="262"/>
        <v>0</v>
      </c>
      <c r="X569" s="95">
        <f t="shared" si="263"/>
        <v>0</v>
      </c>
      <c r="Y569" s="110">
        <f t="shared" si="264"/>
        <v>188</v>
      </c>
      <c r="Z569" s="111">
        <f t="shared" si="287"/>
        <v>0</v>
      </c>
      <c r="AA569" s="112">
        <f t="shared" si="288"/>
        <v>0</v>
      </c>
      <c r="AB569" s="112">
        <f t="shared" si="265"/>
        <v>0</v>
      </c>
      <c r="AC569" s="111">
        <f t="shared" si="300"/>
        <v>0</v>
      </c>
      <c r="AD569" s="113">
        <f t="shared" si="303"/>
        <v>0</v>
      </c>
      <c r="AE569" s="114">
        <f t="shared" si="289"/>
        <v>0</v>
      </c>
      <c r="AF569" s="86">
        <f t="shared" si="301"/>
        <v>48385</v>
      </c>
      <c r="AG569" s="86">
        <f t="shared" si="266"/>
        <v>48019</v>
      </c>
      <c r="AH569" s="211">
        <f t="shared" si="267"/>
        <v>0</v>
      </c>
      <c r="AI569" s="213">
        <f t="shared" si="268"/>
        <v>0</v>
      </c>
      <c r="AJ569" s="218">
        <f t="shared" si="302"/>
        <v>5452</v>
      </c>
      <c r="AK569" s="103">
        <f t="shared" si="290"/>
        <v>0</v>
      </c>
      <c r="AL569" s="82">
        <f t="shared" si="291"/>
        <v>0</v>
      </c>
      <c r="AM569" s="105">
        <f t="shared" si="292"/>
        <v>0</v>
      </c>
      <c r="AN569" s="87">
        <f t="shared" si="293"/>
        <v>187</v>
      </c>
      <c r="AO569" s="240">
        <f t="shared" si="294"/>
        <v>0</v>
      </c>
      <c r="AP569" s="87">
        <f t="shared" si="295"/>
        <v>0</v>
      </c>
      <c r="AQ569" s="85">
        <f t="shared" si="296"/>
        <v>0</v>
      </c>
      <c r="AR569" s="232">
        <f t="shared" si="269"/>
        <v>0</v>
      </c>
      <c r="AS569" s="112">
        <f t="shared" si="270"/>
        <v>0</v>
      </c>
      <c r="AT569" s="125">
        <f t="shared" si="271"/>
        <v>0</v>
      </c>
      <c r="AU569" s="256">
        <f t="shared" si="272"/>
        <v>0</v>
      </c>
      <c r="AV569" s="109">
        <f t="shared" si="273"/>
        <v>0</v>
      </c>
      <c r="AW569" s="199">
        <f t="shared" si="297"/>
        <v>0</v>
      </c>
      <c r="AX569" s="95">
        <f t="shared" si="274"/>
        <v>0</v>
      </c>
      <c r="AY569" s="194">
        <f t="shared" si="298"/>
        <v>0</v>
      </c>
      <c r="BA569" s="194">
        <f t="shared" si="299"/>
        <v>0</v>
      </c>
      <c r="BL569" s="151"/>
      <c r="BM569" s="151"/>
      <c r="BN569" s="151"/>
      <c r="BO569" s="151"/>
      <c r="BP569" s="151"/>
      <c r="BQ569" s="151"/>
      <c r="BR569" s="151"/>
      <c r="BS569" s="96"/>
    </row>
    <row r="570" spans="1:71" hidden="1" x14ac:dyDescent="0.3">
      <c r="A570" s="21">
        <v>189</v>
      </c>
      <c r="B570" s="86">
        <f t="shared" si="255"/>
        <v>0</v>
      </c>
      <c r="C570" s="82">
        <f t="shared" si="256"/>
        <v>0</v>
      </c>
      <c r="D570" s="82">
        <f t="shared" si="258"/>
        <v>0</v>
      </c>
      <c r="E570" s="85">
        <f t="shared" si="257"/>
        <v>0</v>
      </c>
      <c r="F570" s="103">
        <f t="shared" si="275"/>
        <v>0</v>
      </c>
      <c r="G570" s="82">
        <f t="shared" si="276"/>
        <v>0</v>
      </c>
      <c r="H570" s="85">
        <f t="shared" si="277"/>
        <v>0</v>
      </c>
      <c r="I570" s="87">
        <f t="shared" si="278"/>
        <v>0</v>
      </c>
      <c r="J570" s="104">
        <f t="shared" si="279"/>
        <v>0</v>
      </c>
      <c r="K570" s="87">
        <f t="shared" si="259"/>
        <v>0</v>
      </c>
      <c r="L570" s="85">
        <f t="shared" si="260"/>
        <v>0</v>
      </c>
      <c r="M570" s="82">
        <f t="shared" si="280"/>
        <v>0</v>
      </c>
      <c r="N570" s="82">
        <f t="shared" si="261"/>
        <v>0</v>
      </c>
      <c r="O570" s="85">
        <f t="shared" si="281"/>
        <v>0</v>
      </c>
      <c r="P570" s="87">
        <f t="shared" si="282"/>
        <v>0</v>
      </c>
      <c r="Q570" s="85">
        <f t="shared" si="283"/>
        <v>0</v>
      </c>
      <c r="R570" s="87">
        <f t="shared" si="284"/>
        <v>0</v>
      </c>
      <c r="S570" s="85">
        <f t="shared" si="285"/>
        <v>0</v>
      </c>
      <c r="T570" s="87">
        <v>189</v>
      </c>
      <c r="U570" s="82"/>
      <c r="V570" s="108">
        <f t="shared" si="286"/>
        <v>48415</v>
      </c>
      <c r="W570" s="109">
        <f t="shared" si="262"/>
        <v>0</v>
      </c>
      <c r="X570" s="95">
        <f t="shared" si="263"/>
        <v>0</v>
      </c>
      <c r="Y570" s="110">
        <f t="shared" si="264"/>
        <v>189</v>
      </c>
      <c r="Z570" s="111">
        <f t="shared" si="287"/>
        <v>0</v>
      </c>
      <c r="AA570" s="112">
        <f t="shared" si="288"/>
        <v>0</v>
      </c>
      <c r="AB570" s="112">
        <f t="shared" si="265"/>
        <v>0</v>
      </c>
      <c r="AC570" s="111">
        <f t="shared" si="300"/>
        <v>0</v>
      </c>
      <c r="AD570" s="113">
        <f t="shared" si="303"/>
        <v>0</v>
      </c>
      <c r="AE570" s="114">
        <f t="shared" si="289"/>
        <v>0</v>
      </c>
      <c r="AF570" s="86">
        <f t="shared" si="301"/>
        <v>48415</v>
      </c>
      <c r="AG570" s="86">
        <f t="shared" si="266"/>
        <v>48049</v>
      </c>
      <c r="AH570" s="211">
        <f t="shared" si="267"/>
        <v>0</v>
      </c>
      <c r="AI570" s="213">
        <f t="shared" si="268"/>
        <v>0</v>
      </c>
      <c r="AJ570" s="218">
        <f t="shared" si="302"/>
        <v>5452</v>
      </c>
      <c r="AK570" s="103">
        <f t="shared" si="290"/>
        <v>0</v>
      </c>
      <c r="AL570" s="82">
        <f t="shared" si="291"/>
        <v>0</v>
      </c>
      <c r="AM570" s="105">
        <f t="shared" si="292"/>
        <v>0</v>
      </c>
      <c r="AN570" s="87">
        <f t="shared" si="293"/>
        <v>188</v>
      </c>
      <c r="AO570" s="240">
        <f t="shared" si="294"/>
        <v>0</v>
      </c>
      <c r="AP570" s="87">
        <f t="shared" si="295"/>
        <v>0</v>
      </c>
      <c r="AQ570" s="85">
        <f t="shared" si="296"/>
        <v>0</v>
      </c>
      <c r="AR570" s="232">
        <f t="shared" si="269"/>
        <v>0</v>
      </c>
      <c r="AS570" s="112">
        <f t="shared" si="270"/>
        <v>0</v>
      </c>
      <c r="AT570" s="125">
        <f t="shared" si="271"/>
        <v>0</v>
      </c>
      <c r="AU570" s="256">
        <f t="shared" si="272"/>
        <v>0</v>
      </c>
      <c r="AV570" s="109">
        <f t="shared" si="273"/>
        <v>0</v>
      </c>
      <c r="AW570" s="199">
        <f t="shared" si="297"/>
        <v>0</v>
      </c>
      <c r="AX570" s="95">
        <f t="shared" si="274"/>
        <v>0</v>
      </c>
      <c r="AY570" s="194">
        <f t="shared" si="298"/>
        <v>0</v>
      </c>
      <c r="BA570" s="194">
        <f t="shared" si="299"/>
        <v>0</v>
      </c>
      <c r="BL570" s="151"/>
      <c r="BM570" s="151"/>
      <c r="BN570" s="151"/>
      <c r="BO570" s="151"/>
      <c r="BP570" s="151"/>
      <c r="BQ570" s="151"/>
      <c r="BR570" s="151"/>
      <c r="BS570" s="96"/>
    </row>
    <row r="571" spans="1:71" hidden="1" x14ac:dyDescent="0.3">
      <c r="A571" s="21">
        <v>190</v>
      </c>
      <c r="B571" s="86">
        <f t="shared" si="255"/>
        <v>0</v>
      </c>
      <c r="C571" s="82">
        <f t="shared" si="256"/>
        <v>0</v>
      </c>
      <c r="D571" s="82">
        <f t="shared" si="258"/>
        <v>0</v>
      </c>
      <c r="E571" s="85">
        <f t="shared" si="257"/>
        <v>0</v>
      </c>
      <c r="F571" s="103">
        <f t="shared" si="275"/>
        <v>0</v>
      </c>
      <c r="G571" s="82">
        <f t="shared" si="276"/>
        <v>0</v>
      </c>
      <c r="H571" s="85">
        <f t="shared" si="277"/>
        <v>0</v>
      </c>
      <c r="I571" s="87">
        <f t="shared" si="278"/>
        <v>0</v>
      </c>
      <c r="J571" s="104">
        <f t="shared" si="279"/>
        <v>0</v>
      </c>
      <c r="K571" s="87">
        <f t="shared" si="259"/>
        <v>0</v>
      </c>
      <c r="L571" s="85">
        <f t="shared" si="260"/>
        <v>0</v>
      </c>
      <c r="M571" s="82">
        <f t="shared" si="280"/>
        <v>0</v>
      </c>
      <c r="N571" s="82">
        <f t="shared" si="261"/>
        <v>0</v>
      </c>
      <c r="O571" s="85">
        <f t="shared" si="281"/>
        <v>0</v>
      </c>
      <c r="P571" s="87">
        <f t="shared" si="282"/>
        <v>0</v>
      </c>
      <c r="Q571" s="85">
        <f t="shared" si="283"/>
        <v>0</v>
      </c>
      <c r="R571" s="87">
        <f t="shared" si="284"/>
        <v>0</v>
      </c>
      <c r="S571" s="85">
        <f t="shared" si="285"/>
        <v>0</v>
      </c>
      <c r="T571" s="87">
        <v>190</v>
      </c>
      <c r="U571" s="82"/>
      <c r="V571" s="108">
        <f t="shared" si="286"/>
        <v>48446</v>
      </c>
      <c r="W571" s="109">
        <f t="shared" si="262"/>
        <v>0</v>
      </c>
      <c r="X571" s="95">
        <f t="shared" si="263"/>
        <v>0</v>
      </c>
      <c r="Y571" s="110">
        <f t="shared" si="264"/>
        <v>190</v>
      </c>
      <c r="Z571" s="111">
        <f t="shared" si="287"/>
        <v>0</v>
      </c>
      <c r="AA571" s="112">
        <f t="shared" si="288"/>
        <v>0</v>
      </c>
      <c r="AB571" s="112">
        <f t="shared" si="265"/>
        <v>0</v>
      </c>
      <c r="AC571" s="111">
        <f t="shared" si="300"/>
        <v>0</v>
      </c>
      <c r="AD571" s="113">
        <f t="shared" si="303"/>
        <v>0</v>
      </c>
      <c r="AE571" s="114">
        <f t="shared" si="289"/>
        <v>0</v>
      </c>
      <c r="AF571" s="86">
        <f t="shared" si="301"/>
        <v>48446</v>
      </c>
      <c r="AG571" s="86">
        <f t="shared" si="266"/>
        <v>48080</v>
      </c>
      <c r="AH571" s="211">
        <f t="shared" si="267"/>
        <v>0</v>
      </c>
      <c r="AI571" s="213">
        <f t="shared" si="268"/>
        <v>0</v>
      </c>
      <c r="AJ571" s="218">
        <f t="shared" si="302"/>
        <v>5452</v>
      </c>
      <c r="AK571" s="103">
        <f t="shared" si="290"/>
        <v>0</v>
      </c>
      <c r="AL571" s="82">
        <f t="shared" si="291"/>
        <v>0</v>
      </c>
      <c r="AM571" s="105">
        <f t="shared" si="292"/>
        <v>0</v>
      </c>
      <c r="AN571" s="87">
        <f t="shared" si="293"/>
        <v>189</v>
      </c>
      <c r="AO571" s="240">
        <f t="shared" si="294"/>
        <v>0</v>
      </c>
      <c r="AP571" s="87">
        <f t="shared" si="295"/>
        <v>0</v>
      </c>
      <c r="AQ571" s="85">
        <f t="shared" si="296"/>
        <v>0</v>
      </c>
      <c r="AR571" s="232">
        <f t="shared" si="269"/>
        <v>0</v>
      </c>
      <c r="AS571" s="112">
        <f t="shared" si="270"/>
        <v>0</v>
      </c>
      <c r="AT571" s="125">
        <f t="shared" si="271"/>
        <v>0</v>
      </c>
      <c r="AU571" s="256">
        <f t="shared" si="272"/>
        <v>0</v>
      </c>
      <c r="AV571" s="109">
        <f t="shared" si="273"/>
        <v>0</v>
      </c>
      <c r="AW571" s="199">
        <f t="shared" si="297"/>
        <v>0</v>
      </c>
      <c r="AX571" s="95">
        <f t="shared" si="274"/>
        <v>0</v>
      </c>
      <c r="AY571" s="194">
        <f t="shared" si="298"/>
        <v>0</v>
      </c>
      <c r="BA571" s="194">
        <f t="shared" si="299"/>
        <v>0</v>
      </c>
      <c r="BL571" s="151"/>
      <c r="BM571" s="151"/>
      <c r="BN571" s="151"/>
      <c r="BO571" s="151"/>
      <c r="BP571" s="151"/>
      <c r="BQ571" s="151"/>
      <c r="BR571" s="151"/>
      <c r="BS571" s="96"/>
    </row>
    <row r="572" spans="1:71" hidden="1" x14ac:dyDescent="0.3">
      <c r="A572" s="21">
        <v>191</v>
      </c>
      <c r="B572" s="86">
        <f t="shared" si="255"/>
        <v>0</v>
      </c>
      <c r="C572" s="82">
        <f t="shared" si="256"/>
        <v>0</v>
      </c>
      <c r="D572" s="82">
        <f t="shared" si="258"/>
        <v>0</v>
      </c>
      <c r="E572" s="85">
        <f t="shared" si="257"/>
        <v>0</v>
      </c>
      <c r="F572" s="103">
        <f t="shared" si="275"/>
        <v>0</v>
      </c>
      <c r="G572" s="82">
        <f t="shared" si="276"/>
        <v>0</v>
      </c>
      <c r="H572" s="85">
        <f t="shared" si="277"/>
        <v>0</v>
      </c>
      <c r="I572" s="87">
        <f t="shared" si="278"/>
        <v>0</v>
      </c>
      <c r="J572" s="104">
        <f t="shared" si="279"/>
        <v>0</v>
      </c>
      <c r="K572" s="87">
        <f t="shared" si="259"/>
        <v>0</v>
      </c>
      <c r="L572" s="85">
        <f t="shared" si="260"/>
        <v>0</v>
      </c>
      <c r="M572" s="82">
        <f t="shared" si="280"/>
        <v>0</v>
      </c>
      <c r="N572" s="82">
        <f t="shared" si="261"/>
        <v>0</v>
      </c>
      <c r="O572" s="85">
        <f t="shared" si="281"/>
        <v>0</v>
      </c>
      <c r="P572" s="87">
        <f t="shared" si="282"/>
        <v>0</v>
      </c>
      <c r="Q572" s="85">
        <f t="shared" si="283"/>
        <v>0</v>
      </c>
      <c r="R572" s="87">
        <f t="shared" si="284"/>
        <v>0</v>
      </c>
      <c r="S572" s="85">
        <f t="shared" si="285"/>
        <v>0</v>
      </c>
      <c r="T572" s="87">
        <v>191</v>
      </c>
      <c r="U572" s="82"/>
      <c r="V572" s="108">
        <f t="shared" si="286"/>
        <v>48477</v>
      </c>
      <c r="W572" s="109">
        <f t="shared" si="262"/>
        <v>0</v>
      </c>
      <c r="X572" s="95">
        <f t="shared" si="263"/>
        <v>0</v>
      </c>
      <c r="Y572" s="110">
        <f t="shared" si="264"/>
        <v>191</v>
      </c>
      <c r="Z572" s="111">
        <f t="shared" si="287"/>
        <v>0</v>
      </c>
      <c r="AA572" s="112">
        <f t="shared" si="288"/>
        <v>0</v>
      </c>
      <c r="AB572" s="112">
        <f t="shared" si="265"/>
        <v>0</v>
      </c>
      <c r="AC572" s="111">
        <f t="shared" si="300"/>
        <v>0</v>
      </c>
      <c r="AD572" s="113">
        <f t="shared" si="303"/>
        <v>0</v>
      </c>
      <c r="AE572" s="114">
        <f t="shared" si="289"/>
        <v>0</v>
      </c>
      <c r="AF572" s="86">
        <f t="shared" si="301"/>
        <v>48477</v>
      </c>
      <c r="AG572" s="86">
        <f t="shared" si="266"/>
        <v>48111</v>
      </c>
      <c r="AH572" s="211">
        <f t="shared" si="267"/>
        <v>0</v>
      </c>
      <c r="AI572" s="213">
        <f t="shared" si="268"/>
        <v>0</v>
      </c>
      <c r="AJ572" s="218">
        <f t="shared" si="302"/>
        <v>5452</v>
      </c>
      <c r="AK572" s="103">
        <f t="shared" si="290"/>
        <v>0</v>
      </c>
      <c r="AL572" s="82">
        <f t="shared" si="291"/>
        <v>0</v>
      </c>
      <c r="AM572" s="105">
        <f t="shared" si="292"/>
        <v>0</v>
      </c>
      <c r="AN572" s="87">
        <f t="shared" si="293"/>
        <v>190</v>
      </c>
      <c r="AO572" s="240">
        <f t="shared" si="294"/>
        <v>0</v>
      </c>
      <c r="AP572" s="87">
        <f t="shared" si="295"/>
        <v>0</v>
      </c>
      <c r="AQ572" s="85">
        <f t="shared" si="296"/>
        <v>0</v>
      </c>
      <c r="AR572" s="232">
        <f t="shared" si="269"/>
        <v>0</v>
      </c>
      <c r="AS572" s="112">
        <f t="shared" si="270"/>
        <v>0</v>
      </c>
      <c r="AT572" s="125">
        <f t="shared" si="271"/>
        <v>0</v>
      </c>
      <c r="AU572" s="256">
        <f t="shared" si="272"/>
        <v>0</v>
      </c>
      <c r="AV572" s="109">
        <f t="shared" si="273"/>
        <v>0</v>
      </c>
      <c r="AW572" s="199">
        <f t="shared" si="297"/>
        <v>0</v>
      </c>
      <c r="AX572" s="95">
        <f t="shared" si="274"/>
        <v>0</v>
      </c>
      <c r="AY572" s="194">
        <f t="shared" si="298"/>
        <v>0</v>
      </c>
      <c r="BA572" s="194">
        <f t="shared" si="299"/>
        <v>0</v>
      </c>
      <c r="BL572" s="151"/>
      <c r="BM572" s="151"/>
      <c r="BN572" s="151"/>
      <c r="BO572" s="151"/>
      <c r="BP572" s="151"/>
      <c r="BQ572" s="151"/>
      <c r="BR572" s="151"/>
      <c r="BS572" s="96"/>
    </row>
    <row r="573" spans="1:71" hidden="1" x14ac:dyDescent="0.3">
      <c r="A573" s="21">
        <v>192</v>
      </c>
      <c r="B573" s="86">
        <f t="shared" ref="B573:B636" si="304">IF(E203=0,0,EDATE(E203,-12))</f>
        <v>0</v>
      </c>
      <c r="C573" s="82">
        <f t="shared" ref="C573:C636" si="305">IF(E203=0,0,E203-B573)</f>
        <v>0</v>
      </c>
      <c r="D573" s="82">
        <f t="shared" si="258"/>
        <v>0</v>
      </c>
      <c r="E573" s="85">
        <f t="shared" ref="E573:E636" si="306">IF(E203=0,0,E203-$E$10)</f>
        <v>0</v>
      </c>
      <c r="F573" s="103">
        <f t="shared" si="275"/>
        <v>0</v>
      </c>
      <c r="G573" s="82">
        <f t="shared" si="276"/>
        <v>0</v>
      </c>
      <c r="H573" s="85">
        <f t="shared" si="277"/>
        <v>0</v>
      </c>
      <c r="I573" s="87">
        <f t="shared" si="278"/>
        <v>0</v>
      </c>
      <c r="J573" s="104">
        <f t="shared" si="279"/>
        <v>0</v>
      </c>
      <c r="K573" s="87">
        <f t="shared" si="259"/>
        <v>0</v>
      </c>
      <c r="L573" s="85">
        <f t="shared" si="260"/>
        <v>0</v>
      </c>
      <c r="M573" s="82">
        <f t="shared" si="280"/>
        <v>0</v>
      </c>
      <c r="N573" s="82">
        <f t="shared" si="261"/>
        <v>0</v>
      </c>
      <c r="O573" s="85">
        <f t="shared" si="281"/>
        <v>0</v>
      </c>
      <c r="P573" s="87">
        <f t="shared" si="282"/>
        <v>0</v>
      </c>
      <c r="Q573" s="85">
        <f t="shared" si="283"/>
        <v>0</v>
      </c>
      <c r="R573" s="87">
        <f t="shared" si="284"/>
        <v>0</v>
      </c>
      <c r="S573" s="85">
        <f t="shared" si="285"/>
        <v>0</v>
      </c>
      <c r="T573" s="87">
        <v>192</v>
      </c>
      <c r="U573" s="82"/>
      <c r="V573" s="108">
        <f t="shared" si="286"/>
        <v>48507</v>
      </c>
      <c r="W573" s="109">
        <f t="shared" si="262"/>
        <v>0</v>
      </c>
      <c r="X573" s="95">
        <f t="shared" si="263"/>
        <v>0</v>
      </c>
      <c r="Y573" s="110">
        <f t="shared" si="264"/>
        <v>192</v>
      </c>
      <c r="Z573" s="111">
        <f t="shared" si="287"/>
        <v>0</v>
      </c>
      <c r="AA573" s="112">
        <f t="shared" si="288"/>
        <v>0</v>
      </c>
      <c r="AB573" s="112">
        <f t="shared" si="265"/>
        <v>0</v>
      </c>
      <c r="AC573" s="111">
        <f t="shared" si="300"/>
        <v>0</v>
      </c>
      <c r="AD573" s="113">
        <f t="shared" si="303"/>
        <v>0</v>
      </c>
      <c r="AE573" s="114">
        <f t="shared" si="289"/>
        <v>0</v>
      </c>
      <c r="AF573" s="86">
        <f t="shared" si="301"/>
        <v>48507</v>
      </c>
      <c r="AG573" s="86">
        <f t="shared" si="266"/>
        <v>48141</v>
      </c>
      <c r="AH573" s="211">
        <f t="shared" si="267"/>
        <v>0</v>
      </c>
      <c r="AI573" s="213">
        <f t="shared" si="268"/>
        <v>0</v>
      </c>
      <c r="AJ573" s="218">
        <f t="shared" si="302"/>
        <v>5452</v>
      </c>
      <c r="AK573" s="103">
        <f t="shared" si="290"/>
        <v>0</v>
      </c>
      <c r="AL573" s="82">
        <f t="shared" si="291"/>
        <v>0</v>
      </c>
      <c r="AM573" s="105">
        <f t="shared" si="292"/>
        <v>0</v>
      </c>
      <c r="AN573" s="87">
        <f t="shared" si="293"/>
        <v>191</v>
      </c>
      <c r="AO573" s="240">
        <f t="shared" si="294"/>
        <v>0</v>
      </c>
      <c r="AP573" s="87">
        <f t="shared" si="295"/>
        <v>0</v>
      </c>
      <c r="AQ573" s="85">
        <f t="shared" si="296"/>
        <v>0</v>
      </c>
      <c r="AR573" s="232">
        <f t="shared" si="269"/>
        <v>0</v>
      </c>
      <c r="AS573" s="112">
        <f t="shared" si="270"/>
        <v>0</v>
      </c>
      <c r="AT573" s="125">
        <f t="shared" si="271"/>
        <v>0</v>
      </c>
      <c r="AU573" s="256">
        <f t="shared" si="272"/>
        <v>0</v>
      </c>
      <c r="AV573" s="109">
        <f t="shared" si="273"/>
        <v>0</v>
      </c>
      <c r="AW573" s="199">
        <f t="shared" si="297"/>
        <v>0</v>
      </c>
      <c r="AX573" s="95">
        <f t="shared" si="274"/>
        <v>0</v>
      </c>
      <c r="AY573" s="194">
        <f t="shared" si="298"/>
        <v>0</v>
      </c>
      <c r="BA573" s="194">
        <f t="shared" si="299"/>
        <v>0</v>
      </c>
      <c r="BL573" s="151"/>
      <c r="BM573" s="151"/>
      <c r="BN573" s="151"/>
      <c r="BO573" s="151"/>
      <c r="BP573" s="151"/>
      <c r="BQ573" s="151"/>
      <c r="BR573" s="151"/>
      <c r="BS573" s="96"/>
    </row>
    <row r="574" spans="1:71" hidden="1" x14ac:dyDescent="0.3">
      <c r="A574" s="21">
        <v>193</v>
      </c>
      <c r="B574" s="86">
        <f t="shared" si="304"/>
        <v>0</v>
      </c>
      <c r="C574" s="82">
        <f t="shared" si="305"/>
        <v>0</v>
      </c>
      <c r="D574" s="82">
        <f t="shared" ref="D574:D637" si="307">IF(E204=0,0,E204-E203)</f>
        <v>0</v>
      </c>
      <c r="E574" s="85">
        <f t="shared" si="306"/>
        <v>0</v>
      </c>
      <c r="F574" s="103">
        <f t="shared" si="275"/>
        <v>0</v>
      </c>
      <c r="G574" s="82">
        <f t="shared" si="276"/>
        <v>0</v>
      </c>
      <c r="H574" s="85">
        <f t="shared" si="277"/>
        <v>0</v>
      </c>
      <c r="I574" s="87">
        <f t="shared" si="278"/>
        <v>0</v>
      </c>
      <c r="J574" s="104">
        <f t="shared" si="279"/>
        <v>0</v>
      </c>
      <c r="K574" s="87">
        <f t="shared" ref="K574:K637" si="308">IF(E204=0,0,DATEDIF($E$10,E204,"y"))</f>
        <v>0</v>
      </c>
      <c r="L574" s="85">
        <f t="shared" ref="L574:L637" si="309">IF(E204=0,0,DATEDIF($E$10,E204,"yd"))</f>
        <v>0</v>
      </c>
      <c r="M574" s="82">
        <f t="shared" si="280"/>
        <v>0</v>
      </c>
      <c r="N574" s="82">
        <f t="shared" ref="N574:N637" si="310">INT(M574)</f>
        <v>0</v>
      </c>
      <c r="O574" s="85">
        <f t="shared" si="281"/>
        <v>0</v>
      </c>
      <c r="P574" s="87">
        <f t="shared" si="282"/>
        <v>0</v>
      </c>
      <c r="Q574" s="85">
        <f t="shared" si="283"/>
        <v>0</v>
      </c>
      <c r="R574" s="87">
        <f t="shared" si="284"/>
        <v>0</v>
      </c>
      <c r="S574" s="85">
        <f t="shared" si="285"/>
        <v>0</v>
      </c>
      <c r="T574" s="87">
        <v>193</v>
      </c>
      <c r="U574" s="82">
        <f>T574</f>
        <v>193</v>
      </c>
      <c r="V574" s="108">
        <f t="shared" si="286"/>
        <v>48538</v>
      </c>
      <c r="W574" s="109">
        <f t="shared" ref="W574:W637" si="311">IF(V574&gt;$E$374,0,IF($L$4="Mensuelle",$K$4/12,IF(AND(U574=T574,$L$4="Annuelle"),$K$4,0)))</f>
        <v>0</v>
      </c>
      <c r="X574" s="95">
        <f t="shared" ref="X574:X637" si="312">IF(V574&gt;$E$374,0,$M$4)</f>
        <v>0</v>
      </c>
      <c r="Y574" s="110">
        <f t="shared" ref="Y574:Y637" si="313">D204</f>
        <v>193</v>
      </c>
      <c r="Z574" s="111">
        <f t="shared" si="287"/>
        <v>0</v>
      </c>
      <c r="AA574" s="112">
        <f t="shared" si="288"/>
        <v>0</v>
      </c>
      <c r="AB574" s="112">
        <f t="shared" ref="AB574:AB637" si="314">IF(Y574&gt;$D$4,0,IF(AND($B$4="Mensuelles",$C$4="Constantes"),ROUND(-PMT($F$4/12,$D$4,$E$4,0,0),2),IF(AND($B$4="Apériodiques",$C$4="Constantes"),$AB$380,IF(AND($B$4="Mensuelles",$C$4="Variables"),G204,G204))))</f>
        <v>0</v>
      </c>
      <c r="AC574" s="111">
        <f t="shared" si="300"/>
        <v>0</v>
      </c>
      <c r="AD574" s="113">
        <f t="shared" si="303"/>
        <v>0</v>
      </c>
      <c r="AE574" s="114">
        <f t="shared" si="289"/>
        <v>0</v>
      </c>
      <c r="AF574" s="86">
        <f t="shared" si="301"/>
        <v>48538</v>
      </c>
      <c r="AG574" s="86">
        <f t="shared" ref="AG574:AG579" si="315">IF(AF574="",0,EDATE(AF574,-12))</f>
        <v>48172</v>
      </c>
      <c r="AH574" s="211">
        <f t="shared" ref="AH574:AH581" si="316">IF(AF574&gt;$E$374,0,AF574-AG574)</f>
        <v>0</v>
      </c>
      <c r="AI574" s="213">
        <f t="shared" ref="AI574:AI579" si="317">IF(AF574&gt;$E$374,0,AF574-AF573)</f>
        <v>0</v>
      </c>
      <c r="AJ574" s="218">
        <f t="shared" si="302"/>
        <v>5452</v>
      </c>
      <c r="AK574" s="103">
        <f t="shared" si="290"/>
        <v>0</v>
      </c>
      <c r="AL574" s="82">
        <f t="shared" si="291"/>
        <v>0</v>
      </c>
      <c r="AM574" s="105">
        <f t="shared" si="292"/>
        <v>0</v>
      </c>
      <c r="AN574" s="87">
        <f t="shared" si="293"/>
        <v>192</v>
      </c>
      <c r="AO574" s="240">
        <f t="shared" si="294"/>
        <v>0</v>
      </c>
      <c r="AP574" s="87">
        <f t="shared" si="295"/>
        <v>0</v>
      </c>
      <c r="AQ574" s="85">
        <f t="shared" si="296"/>
        <v>0</v>
      </c>
      <c r="AR574" s="232">
        <f t="shared" ref="AR574:AR637" si="318">W574+X574</f>
        <v>0</v>
      </c>
      <c r="AS574" s="112">
        <f t="shared" ref="AS574:AS578" si="319">IF(AR574=0,0,IF(AF573&gt;$E$374,0,IF($B$4="Apériodiques",IF($C$10=1,(AR574*((1+$Q$10)^(-AP574)))*((1+$Q$10)^(-AQ574/AH574)),IF($C$10=2,(AR574*((1+$Q$10)^(-AN574/12)))*((1+$Q$10)^(-AO574/AH574)),(AR574*((1+$Q$10)^(-AL574/52)))*((1+$Q$10)^(-AM574/AH574)))),AR574*((1+$Q$10)^(-T574/12)))))</f>
        <v>0</v>
      </c>
      <c r="AT574" s="125">
        <f t="shared" ref="AT574:AT637" si="320">AT575+AS574</f>
        <v>0</v>
      </c>
      <c r="AU574" s="256">
        <f t="shared" ref="AU574:AU637" si="321">P204*((1+$AX$380)^(-E574/365))</f>
        <v>0</v>
      </c>
      <c r="AV574" s="109">
        <f t="shared" ref="AV574:AV637" si="322">AV575+AU574</f>
        <v>0</v>
      </c>
      <c r="AW574" s="199">
        <f t="shared" si="297"/>
        <v>0</v>
      </c>
      <c r="AX574" s="95">
        <f t="shared" ref="AX574:AX637" si="323">AX575+AW574</f>
        <v>0</v>
      </c>
      <c r="AY574" s="194">
        <f t="shared" si="298"/>
        <v>0</v>
      </c>
      <c r="BA574" s="194">
        <f t="shared" si="299"/>
        <v>0</v>
      </c>
      <c r="BL574" s="151"/>
      <c r="BM574" s="151"/>
      <c r="BN574" s="151"/>
      <c r="BO574" s="151"/>
      <c r="BP574" s="151"/>
      <c r="BQ574" s="151"/>
      <c r="BR574" s="151"/>
      <c r="BS574" s="96"/>
    </row>
    <row r="575" spans="1:71" hidden="1" x14ac:dyDescent="0.3">
      <c r="A575" s="21">
        <v>194</v>
      </c>
      <c r="B575" s="86">
        <f t="shared" si="304"/>
        <v>0</v>
      </c>
      <c r="C575" s="82">
        <f t="shared" si="305"/>
        <v>0</v>
      </c>
      <c r="D575" s="82">
        <f t="shared" si="307"/>
        <v>0</v>
      </c>
      <c r="E575" s="85">
        <f t="shared" si="306"/>
        <v>0</v>
      </c>
      <c r="F575" s="103">
        <f t="shared" ref="F575:F638" si="324">IF(E205=0,0,E575/7)</f>
        <v>0</v>
      </c>
      <c r="G575" s="82">
        <f t="shared" ref="G575:G638" si="325">IF(E205=0,0,INT(F575))</f>
        <v>0</v>
      </c>
      <c r="H575" s="85">
        <f t="shared" ref="H575:H638" si="326">IF(E205=0,0,E575-(G575*7))</f>
        <v>0</v>
      </c>
      <c r="I575" s="87">
        <f t="shared" ref="I575:I638" si="327">IF(E205=0,0,DATEDIF($E$10,E205,"m"))</f>
        <v>0</v>
      </c>
      <c r="J575" s="104">
        <f t="shared" ref="J575:J638" si="328">J574</f>
        <v>0</v>
      </c>
      <c r="K575" s="87">
        <f t="shared" si="308"/>
        <v>0</v>
      </c>
      <c r="L575" s="85">
        <f t="shared" si="309"/>
        <v>0</v>
      </c>
      <c r="M575" s="82">
        <f t="shared" ref="M575:M638" si="329">IF($E205=0,0,($E205-$E204)/7)</f>
        <v>0</v>
      </c>
      <c r="N575" s="82">
        <f t="shared" si="310"/>
        <v>0</v>
      </c>
      <c r="O575" s="85">
        <f t="shared" ref="O575:O638" si="330">IF($E205=0,0,$D575-($N575*7))</f>
        <v>0</v>
      </c>
      <c r="P575" s="87">
        <f t="shared" ref="P575:P638" si="331">IF($E205=0,0,DATEDIF($E204,$E205,"m"))</f>
        <v>0</v>
      </c>
      <c r="Q575" s="85">
        <f t="shared" ref="Q575:Q638" si="332">IF(E205=0,0,DATEDIF($E204,$E205,"md"))</f>
        <v>0</v>
      </c>
      <c r="R575" s="87">
        <f t="shared" ref="R575:R638" si="333">IF($E205=0,0,DATEDIF($E204,$E205,"y"))</f>
        <v>0</v>
      </c>
      <c r="S575" s="85">
        <f t="shared" ref="S575:S638" si="334">IF($E205=0,0,DATEDIF($E204,$E205,"yd"))</f>
        <v>0</v>
      </c>
      <c r="T575" s="87">
        <v>194</v>
      </c>
      <c r="U575" s="82"/>
      <c r="V575" s="108">
        <f t="shared" ref="V575:V638" si="335">EDATE($V$382,T574)</f>
        <v>48568</v>
      </c>
      <c r="W575" s="109">
        <f t="shared" si="311"/>
        <v>0</v>
      </c>
      <c r="X575" s="95">
        <f t="shared" si="312"/>
        <v>0</v>
      </c>
      <c r="Y575" s="110">
        <f t="shared" si="313"/>
        <v>194</v>
      </c>
      <c r="Z575" s="111">
        <f t="shared" ref="Z575:Z638" si="336">IF($C$4="Constantes",IF(D205&gt;$D$4,0,AB575+AA575),AB575+AA575)</f>
        <v>0</v>
      </c>
      <c r="AA575" s="112">
        <f t="shared" ref="AA575:AA638" si="337">IF(Y575&gt;$D$4,0,IF($C$4="Constantes",IF(AB575=0,0,IF(D205&gt;$D$4,0,TRUNC($E$4*$G$4/12,2))),IF(AE574=0,0,TRUNC($E$4*$G$4/12,2))))</f>
        <v>0</v>
      </c>
      <c r="AB575" s="112">
        <f t="shared" si="314"/>
        <v>0</v>
      </c>
      <c r="AC575" s="111">
        <f t="shared" si="300"/>
        <v>0</v>
      </c>
      <c r="AD575" s="113">
        <f t="shared" si="303"/>
        <v>0</v>
      </c>
      <c r="AE575" s="114">
        <f t="shared" ref="AE575:AE638" si="338">IF($C$4="Constantes",IF(D205&gt;$D$4,0,AE574-AD575),AE574-AD575)</f>
        <v>0</v>
      </c>
      <c r="AF575" s="86">
        <f t="shared" si="301"/>
        <v>48568</v>
      </c>
      <c r="AG575" s="86">
        <f t="shared" si="315"/>
        <v>48202</v>
      </c>
      <c r="AH575" s="211">
        <f t="shared" si="316"/>
        <v>0</v>
      </c>
      <c r="AI575" s="213">
        <f t="shared" si="317"/>
        <v>0</v>
      </c>
      <c r="AJ575" s="218">
        <f t="shared" si="302"/>
        <v>5452</v>
      </c>
      <c r="AK575" s="103">
        <f t="shared" ref="AK575:AK638" si="339">IF(AF575&gt;$E$374,0,AJ575/7)</f>
        <v>0</v>
      </c>
      <c r="AL575" s="82">
        <f t="shared" ref="AL575:AL638" si="340">INT(AK575)</f>
        <v>0</v>
      </c>
      <c r="AM575" s="105">
        <f t="shared" ref="AM575:AM638" si="341">IF(AF575&gt;$E$374,0,AJ575-(AL575*7))</f>
        <v>0</v>
      </c>
      <c r="AN575" s="87">
        <f t="shared" ref="AN575:AN638" si="342">IF(AK575&gt;$E$374,0,DATEDIF($AF$381,AF575,"m"))</f>
        <v>193</v>
      </c>
      <c r="AO575" s="240">
        <f t="shared" ref="AO575:AO638" si="343">IF(AF575&gt;$E$374,0,DATEDIF($AF$381,AF575,"md"))</f>
        <v>0</v>
      </c>
      <c r="AP575" s="87">
        <f t="shared" ref="AP575:AP638" si="344">IF(AF575&gt;$E$374,0,DATEDIF($AF$381,AF575,"y"))</f>
        <v>0</v>
      </c>
      <c r="AQ575" s="85">
        <f t="shared" ref="AQ575:AQ638" si="345">IF(AF575&gt;$E$374,0,DATEDIF($AG$381,AF575,"yd"))</f>
        <v>0</v>
      </c>
      <c r="AR575" s="232">
        <f t="shared" si="318"/>
        <v>0</v>
      </c>
      <c r="AS575" s="112">
        <f t="shared" si="319"/>
        <v>0</v>
      </c>
      <c r="AT575" s="125">
        <f t="shared" si="320"/>
        <v>0</v>
      </c>
      <c r="AU575" s="256">
        <f t="shared" si="321"/>
        <v>0</v>
      </c>
      <c r="AV575" s="109">
        <f t="shared" si="322"/>
        <v>0</v>
      </c>
      <c r="AW575" s="199">
        <f t="shared" ref="AW575:AW638" si="346">AR575*((1+$AX$380)^(-E575/365))</f>
        <v>0</v>
      </c>
      <c r="AX575" s="95">
        <f t="shared" si="323"/>
        <v>0</v>
      </c>
      <c r="AY575" s="194">
        <f t="shared" ref="AY575:AY638" si="347">E205</f>
        <v>0</v>
      </c>
      <c r="BA575" s="194">
        <f t="shared" ref="BA575:BA638" si="348">E205</f>
        <v>0</v>
      </c>
      <c r="BL575" s="151"/>
      <c r="BM575" s="151"/>
      <c r="BN575" s="151"/>
      <c r="BO575" s="151"/>
      <c r="BP575" s="151"/>
      <c r="BQ575" s="151"/>
      <c r="BR575" s="151"/>
      <c r="BS575" s="96"/>
    </row>
    <row r="576" spans="1:71" hidden="1" x14ac:dyDescent="0.3">
      <c r="A576" s="21">
        <v>195</v>
      </c>
      <c r="B576" s="86">
        <f t="shared" si="304"/>
        <v>0</v>
      </c>
      <c r="C576" s="82">
        <f t="shared" si="305"/>
        <v>0</v>
      </c>
      <c r="D576" s="82">
        <f t="shared" si="307"/>
        <v>0</v>
      </c>
      <c r="E576" s="85">
        <f t="shared" si="306"/>
        <v>0</v>
      </c>
      <c r="F576" s="103">
        <f t="shared" si="324"/>
        <v>0</v>
      </c>
      <c r="G576" s="82">
        <f t="shared" si="325"/>
        <v>0</v>
      </c>
      <c r="H576" s="85">
        <f t="shared" si="326"/>
        <v>0</v>
      </c>
      <c r="I576" s="87">
        <f t="shared" si="327"/>
        <v>0</v>
      </c>
      <c r="J576" s="104">
        <f t="shared" si="328"/>
        <v>0</v>
      </c>
      <c r="K576" s="87">
        <f t="shared" si="308"/>
        <v>0</v>
      </c>
      <c r="L576" s="85">
        <f t="shared" si="309"/>
        <v>0</v>
      </c>
      <c r="M576" s="82">
        <f t="shared" si="329"/>
        <v>0</v>
      </c>
      <c r="N576" s="82">
        <f t="shared" si="310"/>
        <v>0</v>
      </c>
      <c r="O576" s="85">
        <f t="shared" si="330"/>
        <v>0</v>
      </c>
      <c r="P576" s="87">
        <f t="shared" si="331"/>
        <v>0</v>
      </c>
      <c r="Q576" s="85">
        <f t="shared" si="332"/>
        <v>0</v>
      </c>
      <c r="R576" s="87">
        <f t="shared" si="333"/>
        <v>0</v>
      </c>
      <c r="S576" s="85">
        <f t="shared" si="334"/>
        <v>0</v>
      </c>
      <c r="T576" s="87">
        <v>195</v>
      </c>
      <c r="U576" s="82"/>
      <c r="V576" s="108">
        <f t="shared" si="335"/>
        <v>48599</v>
      </c>
      <c r="W576" s="109">
        <f t="shared" si="311"/>
        <v>0</v>
      </c>
      <c r="X576" s="95">
        <f t="shared" si="312"/>
        <v>0</v>
      </c>
      <c r="Y576" s="110">
        <f t="shared" si="313"/>
        <v>195</v>
      </c>
      <c r="Z576" s="111">
        <f t="shared" si="336"/>
        <v>0</v>
      </c>
      <c r="AA576" s="112">
        <f t="shared" si="337"/>
        <v>0</v>
      </c>
      <c r="AB576" s="112">
        <f t="shared" si="314"/>
        <v>0</v>
      </c>
      <c r="AC576" s="111">
        <f t="shared" ref="AC576:AC639" si="349">IF(Y576&gt;$D$4,0,ROUND(IF($B$4="Mensuelles",IF($C$4="Constantes",IF(D206&gt;$D$4,0,AE575*$F$4/12),AE575*$F$4/12),IF($C$10=1,IF(AND(D576=0,S576=0),0,ROUND((AE575*$F$4*R576)+(AE575*$F$4/C576*S576),2)),IF($C$10=2,ROUND((AE575*$F$4/12*P576)+(AE575*$F$4/C576*Q576),2),ROUND((AE575*$F$4/52*N576)+(AE575*$F$4/C576*O576),2)))),2))</f>
        <v>0</v>
      </c>
      <c r="AD576" s="113">
        <f t="shared" si="303"/>
        <v>0</v>
      </c>
      <c r="AE576" s="114">
        <f t="shared" si="338"/>
        <v>0</v>
      </c>
      <c r="AF576" s="86">
        <f t="shared" ref="AF576:AF639" si="350">EDATE(AF575,1)</f>
        <v>48599</v>
      </c>
      <c r="AG576" s="86">
        <f t="shared" si="315"/>
        <v>48233</v>
      </c>
      <c r="AH576" s="211">
        <f t="shared" si="316"/>
        <v>0</v>
      </c>
      <c r="AI576" s="213">
        <f t="shared" si="317"/>
        <v>0</v>
      </c>
      <c r="AJ576" s="218">
        <f t="shared" ref="AJ576:AJ639" si="351">AJ575+AI576</f>
        <v>5452</v>
      </c>
      <c r="AK576" s="103">
        <f t="shared" si="339"/>
        <v>0</v>
      </c>
      <c r="AL576" s="82">
        <f t="shared" si="340"/>
        <v>0</v>
      </c>
      <c r="AM576" s="105">
        <f t="shared" si="341"/>
        <v>0</v>
      </c>
      <c r="AN576" s="87">
        <f t="shared" si="342"/>
        <v>194</v>
      </c>
      <c r="AO576" s="240">
        <f t="shared" si="343"/>
        <v>0</v>
      </c>
      <c r="AP576" s="87">
        <f t="shared" si="344"/>
        <v>0</v>
      </c>
      <c r="AQ576" s="85">
        <f t="shared" si="345"/>
        <v>0</v>
      </c>
      <c r="AR576" s="232">
        <f t="shared" si="318"/>
        <v>0</v>
      </c>
      <c r="AS576" s="112">
        <f t="shared" si="319"/>
        <v>0</v>
      </c>
      <c r="AT576" s="125">
        <f t="shared" si="320"/>
        <v>0</v>
      </c>
      <c r="AU576" s="256">
        <f t="shared" si="321"/>
        <v>0</v>
      </c>
      <c r="AV576" s="109">
        <f t="shared" si="322"/>
        <v>0</v>
      </c>
      <c r="AW576" s="199">
        <f t="shared" si="346"/>
        <v>0</v>
      </c>
      <c r="AX576" s="95">
        <f t="shared" si="323"/>
        <v>0</v>
      </c>
      <c r="AY576" s="194">
        <f t="shared" si="347"/>
        <v>0</v>
      </c>
      <c r="BA576" s="194">
        <f t="shared" si="348"/>
        <v>0</v>
      </c>
      <c r="BL576" s="151"/>
      <c r="BM576" s="151"/>
      <c r="BN576" s="151"/>
      <c r="BO576" s="151"/>
      <c r="BP576" s="151"/>
      <c r="BQ576" s="151"/>
      <c r="BR576" s="151"/>
      <c r="BS576" s="96"/>
    </row>
    <row r="577" spans="1:71" hidden="1" x14ac:dyDescent="0.3">
      <c r="A577" s="21">
        <v>196</v>
      </c>
      <c r="B577" s="86">
        <f t="shared" si="304"/>
        <v>0</v>
      </c>
      <c r="C577" s="82">
        <f t="shared" si="305"/>
        <v>0</v>
      </c>
      <c r="D577" s="82">
        <f t="shared" si="307"/>
        <v>0</v>
      </c>
      <c r="E577" s="85">
        <f t="shared" si="306"/>
        <v>0</v>
      </c>
      <c r="F577" s="103">
        <f t="shared" si="324"/>
        <v>0</v>
      </c>
      <c r="G577" s="82">
        <f t="shared" si="325"/>
        <v>0</v>
      </c>
      <c r="H577" s="85">
        <f t="shared" si="326"/>
        <v>0</v>
      </c>
      <c r="I577" s="87">
        <f t="shared" si="327"/>
        <v>0</v>
      </c>
      <c r="J577" s="104">
        <f t="shared" si="328"/>
        <v>0</v>
      </c>
      <c r="K577" s="87">
        <f t="shared" si="308"/>
        <v>0</v>
      </c>
      <c r="L577" s="85">
        <f t="shared" si="309"/>
        <v>0</v>
      </c>
      <c r="M577" s="82">
        <f t="shared" si="329"/>
        <v>0</v>
      </c>
      <c r="N577" s="82">
        <f t="shared" si="310"/>
        <v>0</v>
      </c>
      <c r="O577" s="85">
        <f t="shared" si="330"/>
        <v>0</v>
      </c>
      <c r="P577" s="87">
        <f t="shared" si="331"/>
        <v>0</v>
      </c>
      <c r="Q577" s="85">
        <f t="shared" si="332"/>
        <v>0</v>
      </c>
      <c r="R577" s="87">
        <f t="shared" si="333"/>
        <v>0</v>
      </c>
      <c r="S577" s="85">
        <f t="shared" si="334"/>
        <v>0</v>
      </c>
      <c r="T577" s="87">
        <v>196</v>
      </c>
      <c r="U577" s="82"/>
      <c r="V577" s="108">
        <f t="shared" si="335"/>
        <v>48630</v>
      </c>
      <c r="W577" s="109">
        <f t="shared" si="311"/>
        <v>0</v>
      </c>
      <c r="X577" s="95">
        <f t="shared" si="312"/>
        <v>0</v>
      </c>
      <c r="Y577" s="110">
        <f t="shared" si="313"/>
        <v>196</v>
      </c>
      <c r="Z577" s="111">
        <f t="shared" si="336"/>
        <v>0</v>
      </c>
      <c r="AA577" s="112">
        <f t="shared" si="337"/>
        <v>0</v>
      </c>
      <c r="AB577" s="112">
        <f t="shared" si="314"/>
        <v>0</v>
      </c>
      <c r="AC577" s="111">
        <f t="shared" si="349"/>
        <v>0</v>
      </c>
      <c r="AD577" s="113">
        <f t="shared" ref="AD577:AD640" si="352">AB577-AC577</f>
        <v>0</v>
      </c>
      <c r="AE577" s="114">
        <f t="shared" si="338"/>
        <v>0</v>
      </c>
      <c r="AF577" s="86">
        <f t="shared" si="350"/>
        <v>48630</v>
      </c>
      <c r="AG577" s="86">
        <f t="shared" si="315"/>
        <v>48264</v>
      </c>
      <c r="AH577" s="211">
        <f t="shared" si="316"/>
        <v>0</v>
      </c>
      <c r="AI577" s="213">
        <f t="shared" si="317"/>
        <v>0</v>
      </c>
      <c r="AJ577" s="218">
        <f t="shared" si="351"/>
        <v>5452</v>
      </c>
      <c r="AK577" s="103">
        <f t="shared" si="339"/>
        <v>0</v>
      </c>
      <c r="AL577" s="82">
        <f t="shared" si="340"/>
        <v>0</v>
      </c>
      <c r="AM577" s="105">
        <f t="shared" si="341"/>
        <v>0</v>
      </c>
      <c r="AN577" s="87">
        <f t="shared" si="342"/>
        <v>195</v>
      </c>
      <c r="AO577" s="240">
        <f t="shared" si="343"/>
        <v>0</v>
      </c>
      <c r="AP577" s="87">
        <f t="shared" si="344"/>
        <v>0</v>
      </c>
      <c r="AQ577" s="85">
        <f t="shared" si="345"/>
        <v>0</v>
      </c>
      <c r="AR577" s="232">
        <f t="shared" si="318"/>
        <v>0</v>
      </c>
      <c r="AS577" s="112">
        <f t="shared" si="319"/>
        <v>0</v>
      </c>
      <c r="AT577" s="125">
        <f t="shared" si="320"/>
        <v>0</v>
      </c>
      <c r="AU577" s="256">
        <f t="shared" si="321"/>
        <v>0</v>
      </c>
      <c r="AV577" s="109">
        <f t="shared" si="322"/>
        <v>0</v>
      </c>
      <c r="AW577" s="199">
        <f t="shared" si="346"/>
        <v>0</v>
      </c>
      <c r="AX577" s="95">
        <f t="shared" si="323"/>
        <v>0</v>
      </c>
      <c r="AY577" s="194">
        <f t="shared" si="347"/>
        <v>0</v>
      </c>
      <c r="BA577" s="194">
        <f t="shared" si="348"/>
        <v>0</v>
      </c>
      <c r="BL577" s="151"/>
      <c r="BM577" s="151"/>
      <c r="BN577" s="151"/>
      <c r="BO577" s="151"/>
      <c r="BP577" s="151"/>
      <c r="BQ577" s="151"/>
      <c r="BR577" s="151"/>
      <c r="BS577" s="96"/>
    </row>
    <row r="578" spans="1:71" hidden="1" x14ac:dyDescent="0.3">
      <c r="A578" s="21">
        <v>197</v>
      </c>
      <c r="B578" s="86">
        <f t="shared" si="304"/>
        <v>0</v>
      </c>
      <c r="C578" s="82">
        <f t="shared" si="305"/>
        <v>0</v>
      </c>
      <c r="D578" s="82">
        <f t="shared" si="307"/>
        <v>0</v>
      </c>
      <c r="E578" s="85">
        <f t="shared" si="306"/>
        <v>0</v>
      </c>
      <c r="F578" s="103">
        <f t="shared" si="324"/>
        <v>0</v>
      </c>
      <c r="G578" s="82">
        <f t="shared" si="325"/>
        <v>0</v>
      </c>
      <c r="H578" s="85">
        <f t="shared" si="326"/>
        <v>0</v>
      </c>
      <c r="I578" s="87">
        <f t="shared" si="327"/>
        <v>0</v>
      </c>
      <c r="J578" s="104">
        <f t="shared" si="328"/>
        <v>0</v>
      </c>
      <c r="K578" s="87">
        <f t="shared" si="308"/>
        <v>0</v>
      </c>
      <c r="L578" s="85">
        <f t="shared" si="309"/>
        <v>0</v>
      </c>
      <c r="M578" s="82">
        <f t="shared" si="329"/>
        <v>0</v>
      </c>
      <c r="N578" s="82">
        <f t="shared" si="310"/>
        <v>0</v>
      </c>
      <c r="O578" s="85">
        <f t="shared" si="330"/>
        <v>0</v>
      </c>
      <c r="P578" s="87">
        <f t="shared" si="331"/>
        <v>0</v>
      </c>
      <c r="Q578" s="85">
        <f t="shared" si="332"/>
        <v>0</v>
      </c>
      <c r="R578" s="87">
        <f t="shared" si="333"/>
        <v>0</v>
      </c>
      <c r="S578" s="85">
        <f t="shared" si="334"/>
        <v>0</v>
      </c>
      <c r="T578" s="87">
        <v>197</v>
      </c>
      <c r="U578" s="82"/>
      <c r="V578" s="108">
        <f t="shared" si="335"/>
        <v>48658</v>
      </c>
      <c r="W578" s="109">
        <f t="shared" si="311"/>
        <v>0</v>
      </c>
      <c r="X578" s="95">
        <f t="shared" si="312"/>
        <v>0</v>
      </c>
      <c r="Y578" s="110">
        <f t="shared" si="313"/>
        <v>197</v>
      </c>
      <c r="Z578" s="111">
        <f t="shared" si="336"/>
        <v>0</v>
      </c>
      <c r="AA578" s="112">
        <f t="shared" si="337"/>
        <v>0</v>
      </c>
      <c r="AB578" s="112">
        <f t="shared" si="314"/>
        <v>0</v>
      </c>
      <c r="AC578" s="111">
        <f t="shared" si="349"/>
        <v>0</v>
      </c>
      <c r="AD578" s="113">
        <f t="shared" si="352"/>
        <v>0</v>
      </c>
      <c r="AE578" s="114">
        <f t="shared" si="338"/>
        <v>0</v>
      </c>
      <c r="AF578" s="86">
        <f t="shared" si="350"/>
        <v>48658</v>
      </c>
      <c r="AG578" s="86">
        <f t="shared" si="315"/>
        <v>48293</v>
      </c>
      <c r="AH578" s="211">
        <f t="shared" si="316"/>
        <v>0</v>
      </c>
      <c r="AI578" s="213">
        <f t="shared" si="317"/>
        <v>0</v>
      </c>
      <c r="AJ578" s="218">
        <f t="shared" si="351"/>
        <v>5452</v>
      </c>
      <c r="AK578" s="103">
        <f t="shared" si="339"/>
        <v>0</v>
      </c>
      <c r="AL578" s="82">
        <f t="shared" si="340"/>
        <v>0</v>
      </c>
      <c r="AM578" s="105">
        <f t="shared" si="341"/>
        <v>0</v>
      </c>
      <c r="AN578" s="87">
        <f t="shared" si="342"/>
        <v>196</v>
      </c>
      <c r="AO578" s="240">
        <f t="shared" si="343"/>
        <v>0</v>
      </c>
      <c r="AP578" s="87">
        <f t="shared" si="344"/>
        <v>0</v>
      </c>
      <c r="AQ578" s="85">
        <f t="shared" si="345"/>
        <v>0</v>
      </c>
      <c r="AR578" s="232">
        <f t="shared" si="318"/>
        <v>0</v>
      </c>
      <c r="AS578" s="112">
        <f t="shared" si="319"/>
        <v>0</v>
      </c>
      <c r="AT578" s="125">
        <f t="shared" si="320"/>
        <v>0</v>
      </c>
      <c r="AU578" s="256">
        <f t="shared" si="321"/>
        <v>0</v>
      </c>
      <c r="AV578" s="109">
        <f t="shared" si="322"/>
        <v>0</v>
      </c>
      <c r="AW578" s="199">
        <f t="shared" si="346"/>
        <v>0</v>
      </c>
      <c r="AX578" s="95">
        <f t="shared" si="323"/>
        <v>0</v>
      </c>
      <c r="AY578" s="194">
        <f t="shared" si="347"/>
        <v>0</v>
      </c>
      <c r="BA578" s="194">
        <f t="shared" si="348"/>
        <v>0</v>
      </c>
      <c r="BL578" s="151"/>
      <c r="BM578" s="151"/>
      <c r="BN578" s="151"/>
      <c r="BO578" s="151"/>
      <c r="BP578" s="151"/>
      <c r="BQ578" s="151"/>
      <c r="BR578" s="151"/>
      <c r="BS578" s="96"/>
    </row>
    <row r="579" spans="1:71" hidden="1" x14ac:dyDescent="0.3">
      <c r="A579" s="21">
        <v>198</v>
      </c>
      <c r="B579" s="86">
        <f>IF(E209=0,0,EDATE(E209,-12))</f>
        <v>0</v>
      </c>
      <c r="C579" s="82">
        <f t="shared" si="305"/>
        <v>0</v>
      </c>
      <c r="D579" s="82">
        <f t="shared" si="307"/>
        <v>0</v>
      </c>
      <c r="E579" s="85">
        <f t="shared" si="306"/>
        <v>0</v>
      </c>
      <c r="F579" s="103">
        <f t="shared" si="324"/>
        <v>0</v>
      </c>
      <c r="G579" s="82">
        <f t="shared" si="325"/>
        <v>0</v>
      </c>
      <c r="H579" s="85">
        <f t="shared" si="326"/>
        <v>0</v>
      </c>
      <c r="I579" s="87">
        <f t="shared" si="327"/>
        <v>0</v>
      </c>
      <c r="J579" s="104">
        <f t="shared" si="328"/>
        <v>0</v>
      </c>
      <c r="K579" s="87">
        <f t="shared" si="308"/>
        <v>0</v>
      </c>
      <c r="L579" s="85">
        <f t="shared" si="309"/>
        <v>0</v>
      </c>
      <c r="M579" s="82">
        <f t="shared" si="329"/>
        <v>0</v>
      </c>
      <c r="N579" s="82">
        <f t="shared" si="310"/>
        <v>0</v>
      </c>
      <c r="O579" s="85">
        <f t="shared" si="330"/>
        <v>0</v>
      </c>
      <c r="P579" s="87">
        <f t="shared" si="331"/>
        <v>0</v>
      </c>
      <c r="Q579" s="85">
        <f t="shared" si="332"/>
        <v>0</v>
      </c>
      <c r="R579" s="87">
        <f t="shared" si="333"/>
        <v>0</v>
      </c>
      <c r="S579" s="85">
        <f t="shared" si="334"/>
        <v>0</v>
      </c>
      <c r="T579" s="87">
        <v>198</v>
      </c>
      <c r="U579" s="82"/>
      <c r="V579" s="108">
        <f t="shared" si="335"/>
        <v>48689</v>
      </c>
      <c r="W579" s="109">
        <f t="shared" si="311"/>
        <v>0</v>
      </c>
      <c r="X579" s="95">
        <f t="shared" si="312"/>
        <v>0</v>
      </c>
      <c r="Y579" s="110">
        <f t="shared" si="313"/>
        <v>198</v>
      </c>
      <c r="Z579" s="111">
        <f t="shared" si="336"/>
        <v>0</v>
      </c>
      <c r="AA579" s="112">
        <f t="shared" si="337"/>
        <v>0</v>
      </c>
      <c r="AB579" s="112">
        <f t="shared" si="314"/>
        <v>0</v>
      </c>
      <c r="AC579" s="111">
        <f t="shared" si="349"/>
        <v>0</v>
      </c>
      <c r="AD579" s="113">
        <f t="shared" si="352"/>
        <v>0</v>
      </c>
      <c r="AE579" s="114">
        <f t="shared" si="338"/>
        <v>0</v>
      </c>
      <c r="AF579" s="86">
        <f t="shared" si="350"/>
        <v>48689</v>
      </c>
      <c r="AG579" s="86">
        <f t="shared" si="315"/>
        <v>48324</v>
      </c>
      <c r="AH579" s="211">
        <f t="shared" si="316"/>
        <v>0</v>
      </c>
      <c r="AI579" s="213">
        <f t="shared" si="317"/>
        <v>0</v>
      </c>
      <c r="AJ579" s="218">
        <f t="shared" si="351"/>
        <v>5452</v>
      </c>
      <c r="AK579" s="103">
        <f t="shared" si="339"/>
        <v>0</v>
      </c>
      <c r="AL579" s="82">
        <f t="shared" si="340"/>
        <v>0</v>
      </c>
      <c r="AM579" s="105">
        <f t="shared" si="341"/>
        <v>0</v>
      </c>
      <c r="AN579" s="87">
        <f t="shared" si="342"/>
        <v>197</v>
      </c>
      <c r="AO579" s="240">
        <f t="shared" si="343"/>
        <v>0</v>
      </c>
      <c r="AP579" s="87">
        <f t="shared" si="344"/>
        <v>0</v>
      </c>
      <c r="AQ579" s="85">
        <f t="shared" si="345"/>
        <v>0</v>
      </c>
      <c r="AR579" s="232">
        <f t="shared" si="318"/>
        <v>0</v>
      </c>
      <c r="AS579" s="112">
        <f>IF(AR579=0,0,IF(AF578&gt;$E$374,0,IF($B$4="Apériodiques",IF($C$10=1,(AR579*((1+$Q$10)^(-AP579)))*((1+$Q$10)^(-AQ579/AH579)),IF($C$10=2,(AR579*((1+$Q$10)^(-AN579/12)))*((1+$Q$10)^(-AO579/AH579)),(AR579*((1+$Q$10)^(-AL579/52)))*((1+$Q$10)^(-AM579/AH579)))),AR579*((1+$Q$10)^(-T579/12)))))</f>
        <v>0</v>
      </c>
      <c r="AT579" s="125">
        <f t="shared" si="320"/>
        <v>0</v>
      </c>
      <c r="AU579" s="256">
        <f t="shared" si="321"/>
        <v>0</v>
      </c>
      <c r="AV579" s="109">
        <f t="shared" si="322"/>
        <v>0</v>
      </c>
      <c r="AW579" s="199">
        <f t="shared" si="346"/>
        <v>0</v>
      </c>
      <c r="AX579" s="95">
        <f t="shared" si="323"/>
        <v>0</v>
      </c>
      <c r="AY579" s="194">
        <f t="shared" si="347"/>
        <v>0</v>
      </c>
      <c r="BA579" s="194">
        <f t="shared" si="348"/>
        <v>0</v>
      </c>
      <c r="BL579" s="151"/>
      <c r="BM579" s="151"/>
      <c r="BN579" s="151"/>
      <c r="BO579" s="151"/>
      <c r="BP579" s="151"/>
      <c r="BQ579" s="151"/>
      <c r="BR579" s="151"/>
      <c r="BS579" s="96"/>
    </row>
    <row r="580" spans="1:71" hidden="1" x14ac:dyDescent="0.3">
      <c r="A580" s="21">
        <v>199</v>
      </c>
      <c r="B580" s="86">
        <f t="shared" si="304"/>
        <v>0</v>
      </c>
      <c r="C580" s="82">
        <f t="shared" si="305"/>
        <v>0</v>
      </c>
      <c r="D580" s="82">
        <f t="shared" si="307"/>
        <v>0</v>
      </c>
      <c r="E580" s="85">
        <f t="shared" si="306"/>
        <v>0</v>
      </c>
      <c r="F580" s="103">
        <f t="shared" si="324"/>
        <v>0</v>
      </c>
      <c r="G580" s="82">
        <f t="shared" si="325"/>
        <v>0</v>
      </c>
      <c r="H580" s="85">
        <f t="shared" si="326"/>
        <v>0</v>
      </c>
      <c r="I580" s="87">
        <f t="shared" si="327"/>
        <v>0</v>
      </c>
      <c r="J580" s="104">
        <f t="shared" si="328"/>
        <v>0</v>
      </c>
      <c r="K580" s="87">
        <f t="shared" si="308"/>
        <v>0</v>
      </c>
      <c r="L580" s="85">
        <f t="shared" si="309"/>
        <v>0</v>
      </c>
      <c r="M580" s="82">
        <f t="shared" si="329"/>
        <v>0</v>
      </c>
      <c r="N580" s="82">
        <f t="shared" si="310"/>
        <v>0</v>
      </c>
      <c r="O580" s="85">
        <f t="shared" si="330"/>
        <v>0</v>
      </c>
      <c r="P580" s="87">
        <f t="shared" si="331"/>
        <v>0</v>
      </c>
      <c r="Q580" s="85">
        <f t="shared" si="332"/>
        <v>0</v>
      </c>
      <c r="R580" s="87">
        <f t="shared" si="333"/>
        <v>0</v>
      </c>
      <c r="S580" s="85">
        <f t="shared" si="334"/>
        <v>0</v>
      </c>
      <c r="T580" s="87">
        <v>199</v>
      </c>
      <c r="U580" s="82"/>
      <c r="V580" s="108">
        <f t="shared" si="335"/>
        <v>48719</v>
      </c>
      <c r="W580" s="109">
        <f t="shared" si="311"/>
        <v>0</v>
      </c>
      <c r="X580" s="95">
        <f t="shared" si="312"/>
        <v>0</v>
      </c>
      <c r="Y580" s="110">
        <f t="shared" si="313"/>
        <v>199</v>
      </c>
      <c r="Z580" s="111">
        <f t="shared" si="336"/>
        <v>0</v>
      </c>
      <c r="AA580" s="112">
        <f t="shared" si="337"/>
        <v>0</v>
      </c>
      <c r="AB580" s="112">
        <f t="shared" si="314"/>
        <v>0</v>
      </c>
      <c r="AC580" s="111">
        <f t="shared" si="349"/>
        <v>0</v>
      </c>
      <c r="AD580" s="113">
        <f t="shared" si="352"/>
        <v>0</v>
      </c>
      <c r="AE580" s="114">
        <f t="shared" si="338"/>
        <v>0</v>
      </c>
      <c r="AF580" s="86">
        <f t="shared" si="350"/>
        <v>48719</v>
      </c>
      <c r="AG580" s="86">
        <f t="shared" ref="AG580:AG643" si="353">IF(AF580="",0,EDATE(AF580,-12))</f>
        <v>48354</v>
      </c>
      <c r="AH580" s="211">
        <f t="shared" si="316"/>
        <v>0</v>
      </c>
      <c r="AI580" s="213">
        <f t="shared" ref="AI580:AI643" si="354">IF(AF580&gt;$E$374,0,AF580-AF579)</f>
        <v>0</v>
      </c>
      <c r="AJ580" s="218">
        <f t="shared" si="351"/>
        <v>5452</v>
      </c>
      <c r="AK580" s="103">
        <f t="shared" si="339"/>
        <v>0</v>
      </c>
      <c r="AL580" s="82">
        <f t="shared" si="340"/>
        <v>0</v>
      </c>
      <c r="AM580" s="105">
        <f t="shared" si="341"/>
        <v>0</v>
      </c>
      <c r="AN580" s="87">
        <f t="shared" si="342"/>
        <v>198</v>
      </c>
      <c r="AO580" s="240">
        <f t="shared" si="343"/>
        <v>0</v>
      </c>
      <c r="AP580" s="87">
        <f t="shared" si="344"/>
        <v>0</v>
      </c>
      <c r="AQ580" s="85">
        <f t="shared" si="345"/>
        <v>0</v>
      </c>
      <c r="AR580" s="232">
        <f t="shared" si="318"/>
        <v>0</v>
      </c>
      <c r="AS580" s="112">
        <f t="shared" ref="AS580:AS643" si="355">IF(AR580=0,0,IF(AF579&gt;$E$374,0,IF($B$4="Apériodiques",IF($C$10=1,(AR580*((1+$Q$10)^(-AP580)))*((1+$Q$10)^(-AQ580/AH580)),IF($C$10=2,(AR580*((1+$Q$10)^(-AN580/12)))*((1+$Q$10)^(-AO580/AH580)),(AR580*((1+$Q$10)^(-AL580/52)))*((1+$Q$10)^(-AM580/AH580)))),AR580*((1+$Q$10)^(-T580/12)))))</f>
        <v>0</v>
      </c>
      <c r="AT580" s="125">
        <f t="shared" si="320"/>
        <v>0</v>
      </c>
      <c r="AU580" s="256">
        <f t="shared" si="321"/>
        <v>0</v>
      </c>
      <c r="AV580" s="109">
        <f t="shared" si="322"/>
        <v>0</v>
      </c>
      <c r="AW580" s="199">
        <f t="shared" si="346"/>
        <v>0</v>
      </c>
      <c r="AX580" s="95">
        <f t="shared" si="323"/>
        <v>0</v>
      </c>
      <c r="AY580" s="194">
        <f t="shared" si="347"/>
        <v>0</v>
      </c>
      <c r="BA580" s="194">
        <f t="shared" si="348"/>
        <v>0</v>
      </c>
      <c r="BL580" s="151"/>
      <c r="BM580" s="151"/>
      <c r="BN580" s="151"/>
      <c r="BO580" s="151"/>
      <c r="BP580" s="151"/>
      <c r="BQ580" s="151"/>
      <c r="BR580" s="151"/>
      <c r="BS580" s="96"/>
    </row>
    <row r="581" spans="1:71" hidden="1" x14ac:dyDescent="0.3">
      <c r="A581" s="21">
        <v>200</v>
      </c>
      <c r="B581" s="86">
        <f t="shared" si="304"/>
        <v>0</v>
      </c>
      <c r="C581" s="82">
        <f t="shared" si="305"/>
        <v>0</v>
      </c>
      <c r="D581" s="82">
        <f t="shared" si="307"/>
        <v>0</v>
      </c>
      <c r="E581" s="85">
        <f t="shared" si="306"/>
        <v>0</v>
      </c>
      <c r="F581" s="103">
        <f t="shared" si="324"/>
        <v>0</v>
      </c>
      <c r="G581" s="82">
        <f t="shared" si="325"/>
        <v>0</v>
      </c>
      <c r="H581" s="85">
        <f t="shared" si="326"/>
        <v>0</v>
      </c>
      <c r="I581" s="87">
        <f t="shared" si="327"/>
        <v>0</v>
      </c>
      <c r="J581" s="104">
        <f t="shared" si="328"/>
        <v>0</v>
      </c>
      <c r="K581" s="87">
        <f t="shared" si="308"/>
        <v>0</v>
      </c>
      <c r="L581" s="85">
        <f t="shared" si="309"/>
        <v>0</v>
      </c>
      <c r="M581" s="82">
        <f t="shared" si="329"/>
        <v>0</v>
      </c>
      <c r="N581" s="82">
        <f t="shared" si="310"/>
        <v>0</v>
      </c>
      <c r="O581" s="85">
        <f t="shared" si="330"/>
        <v>0</v>
      </c>
      <c r="P581" s="87">
        <f t="shared" si="331"/>
        <v>0</v>
      </c>
      <c r="Q581" s="85">
        <f t="shared" si="332"/>
        <v>0</v>
      </c>
      <c r="R581" s="87">
        <f t="shared" si="333"/>
        <v>0</v>
      </c>
      <c r="S581" s="85">
        <f t="shared" si="334"/>
        <v>0</v>
      </c>
      <c r="T581" s="87">
        <v>200</v>
      </c>
      <c r="U581" s="82"/>
      <c r="V581" s="108">
        <f t="shared" si="335"/>
        <v>48750</v>
      </c>
      <c r="W581" s="109">
        <f t="shared" si="311"/>
        <v>0</v>
      </c>
      <c r="X581" s="95">
        <f t="shared" si="312"/>
        <v>0</v>
      </c>
      <c r="Y581" s="110">
        <f t="shared" si="313"/>
        <v>200</v>
      </c>
      <c r="Z581" s="111">
        <f t="shared" si="336"/>
        <v>0</v>
      </c>
      <c r="AA581" s="112">
        <f t="shared" si="337"/>
        <v>0</v>
      </c>
      <c r="AB581" s="112">
        <f t="shared" si="314"/>
        <v>0</v>
      </c>
      <c r="AC581" s="111">
        <f t="shared" si="349"/>
        <v>0</v>
      </c>
      <c r="AD581" s="113">
        <f t="shared" si="352"/>
        <v>0</v>
      </c>
      <c r="AE581" s="114">
        <f t="shared" si="338"/>
        <v>0</v>
      </c>
      <c r="AF581" s="86">
        <f t="shared" si="350"/>
        <v>48750</v>
      </c>
      <c r="AG581" s="86">
        <f t="shared" si="353"/>
        <v>48385</v>
      </c>
      <c r="AH581" s="211">
        <f t="shared" si="316"/>
        <v>0</v>
      </c>
      <c r="AI581" s="213">
        <f t="shared" si="354"/>
        <v>0</v>
      </c>
      <c r="AJ581" s="218">
        <f t="shared" si="351"/>
        <v>5452</v>
      </c>
      <c r="AK581" s="103">
        <f t="shared" si="339"/>
        <v>0</v>
      </c>
      <c r="AL581" s="82">
        <f t="shared" si="340"/>
        <v>0</v>
      </c>
      <c r="AM581" s="105">
        <f t="shared" si="341"/>
        <v>0</v>
      </c>
      <c r="AN581" s="87">
        <f t="shared" si="342"/>
        <v>199</v>
      </c>
      <c r="AO581" s="240">
        <f t="shared" si="343"/>
        <v>0</v>
      </c>
      <c r="AP581" s="87">
        <f t="shared" si="344"/>
        <v>0</v>
      </c>
      <c r="AQ581" s="85">
        <f t="shared" si="345"/>
        <v>0</v>
      </c>
      <c r="AR581" s="232">
        <f t="shared" si="318"/>
        <v>0</v>
      </c>
      <c r="AS581" s="112">
        <f t="shared" si="355"/>
        <v>0</v>
      </c>
      <c r="AT581" s="125">
        <f t="shared" si="320"/>
        <v>0</v>
      </c>
      <c r="AU581" s="256">
        <f t="shared" si="321"/>
        <v>0</v>
      </c>
      <c r="AV581" s="109">
        <f t="shared" si="322"/>
        <v>0</v>
      </c>
      <c r="AW581" s="199">
        <f t="shared" si="346"/>
        <v>0</v>
      </c>
      <c r="AX581" s="95">
        <f t="shared" si="323"/>
        <v>0</v>
      </c>
      <c r="AY581" s="194">
        <f t="shared" si="347"/>
        <v>0</v>
      </c>
      <c r="BA581" s="194">
        <f t="shared" si="348"/>
        <v>0</v>
      </c>
      <c r="BS581" s="96"/>
    </row>
    <row r="582" spans="1:71" hidden="1" x14ac:dyDescent="0.3">
      <c r="A582" s="21">
        <v>201</v>
      </c>
      <c r="B582" s="86">
        <f t="shared" si="304"/>
        <v>0</v>
      </c>
      <c r="C582" s="82">
        <f t="shared" si="305"/>
        <v>0</v>
      </c>
      <c r="D582" s="82">
        <f t="shared" si="307"/>
        <v>0</v>
      </c>
      <c r="E582" s="85">
        <f t="shared" si="306"/>
        <v>0</v>
      </c>
      <c r="F582" s="103">
        <f t="shared" si="324"/>
        <v>0</v>
      </c>
      <c r="G582" s="82">
        <f t="shared" si="325"/>
        <v>0</v>
      </c>
      <c r="H582" s="85">
        <f t="shared" si="326"/>
        <v>0</v>
      </c>
      <c r="I582" s="87">
        <f t="shared" si="327"/>
        <v>0</v>
      </c>
      <c r="J582" s="104">
        <f t="shared" si="328"/>
        <v>0</v>
      </c>
      <c r="K582" s="87">
        <f t="shared" si="308"/>
        <v>0</v>
      </c>
      <c r="L582" s="85">
        <f t="shared" si="309"/>
        <v>0</v>
      </c>
      <c r="M582" s="82">
        <f t="shared" si="329"/>
        <v>0</v>
      </c>
      <c r="N582" s="82">
        <f t="shared" si="310"/>
        <v>0</v>
      </c>
      <c r="O582" s="85">
        <f t="shared" si="330"/>
        <v>0</v>
      </c>
      <c r="P582" s="87">
        <f t="shared" si="331"/>
        <v>0</v>
      </c>
      <c r="Q582" s="85">
        <f t="shared" si="332"/>
        <v>0</v>
      </c>
      <c r="R582" s="87">
        <f t="shared" si="333"/>
        <v>0</v>
      </c>
      <c r="S582" s="85">
        <f t="shared" si="334"/>
        <v>0</v>
      </c>
      <c r="T582" s="87">
        <v>201</v>
      </c>
      <c r="U582" s="82"/>
      <c r="V582" s="108">
        <f t="shared" si="335"/>
        <v>48780</v>
      </c>
      <c r="W582" s="109">
        <f t="shared" si="311"/>
        <v>0</v>
      </c>
      <c r="X582" s="95">
        <f t="shared" si="312"/>
        <v>0</v>
      </c>
      <c r="Y582" s="110">
        <f t="shared" si="313"/>
        <v>201</v>
      </c>
      <c r="Z582" s="111">
        <f t="shared" si="336"/>
        <v>0</v>
      </c>
      <c r="AA582" s="112">
        <f t="shared" si="337"/>
        <v>0</v>
      </c>
      <c r="AB582" s="112">
        <f t="shared" si="314"/>
        <v>0</v>
      </c>
      <c r="AC582" s="111">
        <f t="shared" si="349"/>
        <v>0</v>
      </c>
      <c r="AD582" s="113">
        <f t="shared" si="352"/>
        <v>0</v>
      </c>
      <c r="AE582" s="114">
        <f t="shared" si="338"/>
        <v>0</v>
      </c>
      <c r="AF582" s="86">
        <f t="shared" si="350"/>
        <v>48780</v>
      </c>
      <c r="AG582" s="86">
        <f t="shared" si="353"/>
        <v>48415</v>
      </c>
      <c r="AH582" s="211">
        <f>IF(AF582&gt;$E$374,0,AF582-AG582)</f>
        <v>0</v>
      </c>
      <c r="AI582" s="213">
        <f t="shared" si="354"/>
        <v>0</v>
      </c>
      <c r="AJ582" s="218">
        <f t="shared" si="351"/>
        <v>5452</v>
      </c>
      <c r="AK582" s="103">
        <f t="shared" si="339"/>
        <v>0</v>
      </c>
      <c r="AL582" s="82">
        <f t="shared" si="340"/>
        <v>0</v>
      </c>
      <c r="AM582" s="105">
        <f t="shared" si="341"/>
        <v>0</v>
      </c>
      <c r="AN582" s="87">
        <f t="shared" si="342"/>
        <v>200</v>
      </c>
      <c r="AO582" s="240">
        <f t="shared" si="343"/>
        <v>0</v>
      </c>
      <c r="AP582" s="87">
        <f t="shared" si="344"/>
        <v>0</v>
      </c>
      <c r="AQ582" s="85">
        <f t="shared" si="345"/>
        <v>0</v>
      </c>
      <c r="AR582" s="232">
        <f t="shared" si="318"/>
        <v>0</v>
      </c>
      <c r="AS582" s="112">
        <f t="shared" si="355"/>
        <v>0</v>
      </c>
      <c r="AT582" s="125">
        <f t="shared" si="320"/>
        <v>0</v>
      </c>
      <c r="AU582" s="256">
        <f t="shared" si="321"/>
        <v>0</v>
      </c>
      <c r="AV582" s="109">
        <f t="shared" si="322"/>
        <v>0</v>
      </c>
      <c r="AW582" s="199">
        <f t="shared" si="346"/>
        <v>0</v>
      </c>
      <c r="AX582" s="95">
        <f t="shared" si="323"/>
        <v>0</v>
      </c>
      <c r="AY582" s="194">
        <f t="shared" si="347"/>
        <v>0</v>
      </c>
      <c r="BA582" s="194">
        <f t="shared" si="348"/>
        <v>0</v>
      </c>
      <c r="BS582" s="96"/>
    </row>
    <row r="583" spans="1:71" hidden="1" x14ac:dyDescent="0.3">
      <c r="A583" s="21">
        <v>202</v>
      </c>
      <c r="B583" s="86">
        <f t="shared" si="304"/>
        <v>0</v>
      </c>
      <c r="C583" s="82">
        <f t="shared" si="305"/>
        <v>0</v>
      </c>
      <c r="D583" s="82">
        <f t="shared" si="307"/>
        <v>0</v>
      </c>
      <c r="E583" s="85">
        <f t="shared" si="306"/>
        <v>0</v>
      </c>
      <c r="F583" s="103">
        <f t="shared" si="324"/>
        <v>0</v>
      </c>
      <c r="G583" s="82">
        <f t="shared" si="325"/>
        <v>0</v>
      </c>
      <c r="H583" s="85">
        <f t="shared" si="326"/>
        <v>0</v>
      </c>
      <c r="I583" s="87">
        <f t="shared" si="327"/>
        <v>0</v>
      </c>
      <c r="J583" s="104">
        <f t="shared" si="328"/>
        <v>0</v>
      </c>
      <c r="K583" s="87">
        <f t="shared" si="308"/>
        <v>0</v>
      </c>
      <c r="L583" s="85">
        <f t="shared" si="309"/>
        <v>0</v>
      </c>
      <c r="M583" s="82">
        <f t="shared" si="329"/>
        <v>0</v>
      </c>
      <c r="N583" s="82">
        <f t="shared" si="310"/>
        <v>0</v>
      </c>
      <c r="O583" s="85">
        <f t="shared" si="330"/>
        <v>0</v>
      </c>
      <c r="P583" s="87">
        <f t="shared" si="331"/>
        <v>0</v>
      </c>
      <c r="Q583" s="85">
        <f t="shared" si="332"/>
        <v>0</v>
      </c>
      <c r="R583" s="87">
        <f t="shared" si="333"/>
        <v>0</v>
      </c>
      <c r="S583" s="85">
        <f t="shared" si="334"/>
        <v>0</v>
      </c>
      <c r="T583" s="87">
        <v>202</v>
      </c>
      <c r="U583" s="82"/>
      <c r="V583" s="108">
        <f t="shared" si="335"/>
        <v>48811</v>
      </c>
      <c r="W583" s="109">
        <f t="shared" si="311"/>
        <v>0</v>
      </c>
      <c r="X583" s="95">
        <f t="shared" si="312"/>
        <v>0</v>
      </c>
      <c r="Y583" s="110">
        <f t="shared" si="313"/>
        <v>202</v>
      </c>
      <c r="Z583" s="111">
        <f t="shared" si="336"/>
        <v>0</v>
      </c>
      <c r="AA583" s="112">
        <f t="shared" si="337"/>
        <v>0</v>
      </c>
      <c r="AB583" s="112">
        <f t="shared" si="314"/>
        <v>0</v>
      </c>
      <c r="AC583" s="111">
        <f t="shared" si="349"/>
        <v>0</v>
      </c>
      <c r="AD583" s="113">
        <f t="shared" si="352"/>
        <v>0</v>
      </c>
      <c r="AE583" s="114">
        <f t="shared" si="338"/>
        <v>0</v>
      </c>
      <c r="AF583" s="86">
        <f t="shared" si="350"/>
        <v>48811</v>
      </c>
      <c r="AG583" s="86">
        <f t="shared" si="353"/>
        <v>48446</v>
      </c>
      <c r="AH583" s="211">
        <f t="shared" ref="AH583:AH646" si="356">IF(AF583&gt;$E$374,0,AF583-AG583)</f>
        <v>0</v>
      </c>
      <c r="AI583" s="213">
        <f t="shared" si="354"/>
        <v>0</v>
      </c>
      <c r="AJ583" s="218">
        <f t="shared" si="351"/>
        <v>5452</v>
      </c>
      <c r="AK583" s="103">
        <f t="shared" si="339"/>
        <v>0</v>
      </c>
      <c r="AL583" s="82">
        <f t="shared" si="340"/>
        <v>0</v>
      </c>
      <c r="AM583" s="105">
        <f t="shared" si="341"/>
        <v>0</v>
      </c>
      <c r="AN583" s="87">
        <f t="shared" si="342"/>
        <v>201</v>
      </c>
      <c r="AO583" s="240">
        <f t="shared" si="343"/>
        <v>0</v>
      </c>
      <c r="AP583" s="87">
        <f t="shared" si="344"/>
        <v>0</v>
      </c>
      <c r="AQ583" s="85">
        <f t="shared" si="345"/>
        <v>0</v>
      </c>
      <c r="AR583" s="232">
        <f t="shared" si="318"/>
        <v>0</v>
      </c>
      <c r="AS583" s="112">
        <f t="shared" si="355"/>
        <v>0</v>
      </c>
      <c r="AT583" s="125">
        <f t="shared" si="320"/>
        <v>0</v>
      </c>
      <c r="AU583" s="256">
        <f t="shared" si="321"/>
        <v>0</v>
      </c>
      <c r="AV583" s="109">
        <f t="shared" si="322"/>
        <v>0</v>
      </c>
      <c r="AW583" s="199">
        <f t="shared" si="346"/>
        <v>0</v>
      </c>
      <c r="AX583" s="95">
        <f t="shared" si="323"/>
        <v>0</v>
      </c>
      <c r="AY583" s="194">
        <f t="shared" si="347"/>
        <v>0</v>
      </c>
      <c r="BA583" s="194">
        <f t="shared" si="348"/>
        <v>0</v>
      </c>
      <c r="BS583" s="96"/>
    </row>
    <row r="584" spans="1:71" hidden="1" x14ac:dyDescent="0.3">
      <c r="A584" s="21">
        <v>203</v>
      </c>
      <c r="B584" s="86">
        <f t="shared" si="304"/>
        <v>0</v>
      </c>
      <c r="C584" s="82">
        <f t="shared" si="305"/>
        <v>0</v>
      </c>
      <c r="D584" s="82">
        <f t="shared" si="307"/>
        <v>0</v>
      </c>
      <c r="E584" s="85">
        <f t="shared" si="306"/>
        <v>0</v>
      </c>
      <c r="F584" s="103">
        <f t="shared" si="324"/>
        <v>0</v>
      </c>
      <c r="G584" s="82">
        <f t="shared" si="325"/>
        <v>0</v>
      </c>
      <c r="H584" s="85">
        <f t="shared" si="326"/>
        <v>0</v>
      </c>
      <c r="I584" s="87">
        <f t="shared" si="327"/>
        <v>0</v>
      </c>
      <c r="J584" s="104">
        <f t="shared" si="328"/>
        <v>0</v>
      </c>
      <c r="K584" s="87">
        <f t="shared" si="308"/>
        <v>0</v>
      </c>
      <c r="L584" s="85">
        <f t="shared" si="309"/>
        <v>0</v>
      </c>
      <c r="M584" s="82">
        <f t="shared" si="329"/>
        <v>0</v>
      </c>
      <c r="N584" s="82">
        <f t="shared" si="310"/>
        <v>0</v>
      </c>
      <c r="O584" s="85">
        <f t="shared" si="330"/>
        <v>0</v>
      </c>
      <c r="P584" s="87">
        <f t="shared" si="331"/>
        <v>0</v>
      </c>
      <c r="Q584" s="85">
        <f t="shared" si="332"/>
        <v>0</v>
      </c>
      <c r="R584" s="87">
        <f t="shared" si="333"/>
        <v>0</v>
      </c>
      <c r="S584" s="85">
        <f t="shared" si="334"/>
        <v>0</v>
      </c>
      <c r="T584" s="87">
        <v>203</v>
      </c>
      <c r="U584" s="82"/>
      <c r="V584" s="108">
        <f t="shared" si="335"/>
        <v>48842</v>
      </c>
      <c r="W584" s="109">
        <f t="shared" si="311"/>
        <v>0</v>
      </c>
      <c r="X584" s="95">
        <f t="shared" si="312"/>
        <v>0</v>
      </c>
      <c r="Y584" s="110">
        <f t="shared" si="313"/>
        <v>203</v>
      </c>
      <c r="Z584" s="111">
        <f t="shared" si="336"/>
        <v>0</v>
      </c>
      <c r="AA584" s="112">
        <f t="shared" si="337"/>
        <v>0</v>
      </c>
      <c r="AB584" s="112">
        <f t="shared" si="314"/>
        <v>0</v>
      </c>
      <c r="AC584" s="111">
        <f t="shared" si="349"/>
        <v>0</v>
      </c>
      <c r="AD584" s="113">
        <f t="shared" si="352"/>
        <v>0</v>
      </c>
      <c r="AE584" s="114">
        <f t="shared" si="338"/>
        <v>0</v>
      </c>
      <c r="AF584" s="86">
        <f t="shared" si="350"/>
        <v>48842</v>
      </c>
      <c r="AG584" s="86">
        <f t="shared" si="353"/>
        <v>48477</v>
      </c>
      <c r="AH584" s="211">
        <f t="shared" si="356"/>
        <v>0</v>
      </c>
      <c r="AI584" s="213">
        <f t="shared" si="354"/>
        <v>0</v>
      </c>
      <c r="AJ584" s="218">
        <f t="shared" si="351"/>
        <v>5452</v>
      </c>
      <c r="AK584" s="103">
        <f t="shared" si="339"/>
        <v>0</v>
      </c>
      <c r="AL584" s="82">
        <f t="shared" si="340"/>
        <v>0</v>
      </c>
      <c r="AM584" s="105">
        <f t="shared" si="341"/>
        <v>0</v>
      </c>
      <c r="AN584" s="87">
        <f t="shared" si="342"/>
        <v>202</v>
      </c>
      <c r="AO584" s="240">
        <f t="shared" si="343"/>
        <v>0</v>
      </c>
      <c r="AP584" s="87">
        <f t="shared" si="344"/>
        <v>0</v>
      </c>
      <c r="AQ584" s="85">
        <f t="shared" si="345"/>
        <v>0</v>
      </c>
      <c r="AR584" s="232">
        <f t="shared" si="318"/>
        <v>0</v>
      </c>
      <c r="AS584" s="112">
        <f t="shared" si="355"/>
        <v>0</v>
      </c>
      <c r="AT584" s="125">
        <f t="shared" si="320"/>
        <v>0</v>
      </c>
      <c r="AU584" s="256">
        <f t="shared" si="321"/>
        <v>0</v>
      </c>
      <c r="AV584" s="109">
        <f t="shared" si="322"/>
        <v>0</v>
      </c>
      <c r="AW584" s="199">
        <f t="shared" si="346"/>
        <v>0</v>
      </c>
      <c r="AX584" s="95">
        <f t="shared" si="323"/>
        <v>0</v>
      </c>
      <c r="AY584" s="194">
        <f t="shared" si="347"/>
        <v>0</v>
      </c>
      <c r="BA584" s="194">
        <f t="shared" si="348"/>
        <v>0</v>
      </c>
      <c r="BS584" s="96"/>
    </row>
    <row r="585" spans="1:71" hidden="1" x14ac:dyDescent="0.3">
      <c r="A585" s="21">
        <v>204</v>
      </c>
      <c r="B585" s="86">
        <f t="shared" si="304"/>
        <v>0</v>
      </c>
      <c r="C585" s="82">
        <f t="shared" si="305"/>
        <v>0</v>
      </c>
      <c r="D585" s="82">
        <f t="shared" si="307"/>
        <v>0</v>
      </c>
      <c r="E585" s="85">
        <f t="shared" si="306"/>
        <v>0</v>
      </c>
      <c r="F585" s="103">
        <f t="shared" si="324"/>
        <v>0</v>
      </c>
      <c r="G585" s="82">
        <f t="shared" si="325"/>
        <v>0</v>
      </c>
      <c r="H585" s="85">
        <f t="shared" si="326"/>
        <v>0</v>
      </c>
      <c r="I585" s="87">
        <f t="shared" si="327"/>
        <v>0</v>
      </c>
      <c r="J585" s="104">
        <f t="shared" si="328"/>
        <v>0</v>
      </c>
      <c r="K585" s="87">
        <f t="shared" si="308"/>
        <v>0</v>
      </c>
      <c r="L585" s="85">
        <f t="shared" si="309"/>
        <v>0</v>
      </c>
      <c r="M585" s="82">
        <f t="shared" si="329"/>
        <v>0</v>
      </c>
      <c r="N585" s="82">
        <f t="shared" si="310"/>
        <v>0</v>
      </c>
      <c r="O585" s="85">
        <f t="shared" si="330"/>
        <v>0</v>
      </c>
      <c r="P585" s="87">
        <f t="shared" si="331"/>
        <v>0</v>
      </c>
      <c r="Q585" s="85">
        <f t="shared" si="332"/>
        <v>0</v>
      </c>
      <c r="R585" s="87">
        <f t="shared" si="333"/>
        <v>0</v>
      </c>
      <c r="S585" s="85">
        <f t="shared" si="334"/>
        <v>0</v>
      </c>
      <c r="T585" s="87">
        <v>204</v>
      </c>
      <c r="U585" s="82"/>
      <c r="V585" s="108">
        <f t="shared" si="335"/>
        <v>48872</v>
      </c>
      <c r="W585" s="109">
        <f t="shared" si="311"/>
        <v>0</v>
      </c>
      <c r="X585" s="95">
        <f t="shared" si="312"/>
        <v>0</v>
      </c>
      <c r="Y585" s="110">
        <f t="shared" si="313"/>
        <v>204</v>
      </c>
      <c r="Z585" s="111">
        <f t="shared" si="336"/>
        <v>0</v>
      </c>
      <c r="AA585" s="112">
        <f t="shared" si="337"/>
        <v>0</v>
      </c>
      <c r="AB585" s="112">
        <f t="shared" si="314"/>
        <v>0</v>
      </c>
      <c r="AC585" s="111">
        <f t="shared" si="349"/>
        <v>0</v>
      </c>
      <c r="AD585" s="113">
        <f t="shared" si="352"/>
        <v>0</v>
      </c>
      <c r="AE585" s="114">
        <f t="shared" si="338"/>
        <v>0</v>
      </c>
      <c r="AF585" s="86">
        <f t="shared" si="350"/>
        <v>48872</v>
      </c>
      <c r="AG585" s="86">
        <f t="shared" si="353"/>
        <v>48507</v>
      </c>
      <c r="AH585" s="211">
        <f t="shared" si="356"/>
        <v>0</v>
      </c>
      <c r="AI585" s="213">
        <f t="shared" si="354"/>
        <v>0</v>
      </c>
      <c r="AJ585" s="218">
        <f t="shared" si="351"/>
        <v>5452</v>
      </c>
      <c r="AK585" s="103">
        <f t="shared" si="339"/>
        <v>0</v>
      </c>
      <c r="AL585" s="82">
        <f t="shared" si="340"/>
        <v>0</v>
      </c>
      <c r="AM585" s="105">
        <f t="shared" si="341"/>
        <v>0</v>
      </c>
      <c r="AN585" s="87">
        <f t="shared" si="342"/>
        <v>203</v>
      </c>
      <c r="AO585" s="240">
        <f t="shared" si="343"/>
        <v>0</v>
      </c>
      <c r="AP585" s="87">
        <f t="shared" si="344"/>
        <v>0</v>
      </c>
      <c r="AQ585" s="85">
        <f t="shared" si="345"/>
        <v>0</v>
      </c>
      <c r="AR585" s="232">
        <f t="shared" si="318"/>
        <v>0</v>
      </c>
      <c r="AS585" s="112">
        <f t="shared" si="355"/>
        <v>0</v>
      </c>
      <c r="AT585" s="125">
        <f t="shared" si="320"/>
        <v>0</v>
      </c>
      <c r="AU585" s="256">
        <f t="shared" si="321"/>
        <v>0</v>
      </c>
      <c r="AV585" s="109">
        <f t="shared" si="322"/>
        <v>0</v>
      </c>
      <c r="AW585" s="199">
        <f t="shared" si="346"/>
        <v>0</v>
      </c>
      <c r="AX585" s="95">
        <f t="shared" si="323"/>
        <v>0</v>
      </c>
      <c r="AY585" s="194">
        <f t="shared" si="347"/>
        <v>0</v>
      </c>
      <c r="BA585" s="194">
        <f t="shared" si="348"/>
        <v>0</v>
      </c>
      <c r="BS585" s="96"/>
    </row>
    <row r="586" spans="1:71" hidden="1" x14ac:dyDescent="0.3">
      <c r="A586" s="21">
        <v>205</v>
      </c>
      <c r="B586" s="86">
        <f t="shared" si="304"/>
        <v>0</v>
      </c>
      <c r="C586" s="82">
        <f t="shared" si="305"/>
        <v>0</v>
      </c>
      <c r="D586" s="82">
        <f t="shared" si="307"/>
        <v>0</v>
      </c>
      <c r="E586" s="85">
        <f t="shared" si="306"/>
        <v>0</v>
      </c>
      <c r="F586" s="103">
        <f t="shared" si="324"/>
        <v>0</v>
      </c>
      <c r="G586" s="82">
        <f t="shared" si="325"/>
        <v>0</v>
      </c>
      <c r="H586" s="85">
        <f t="shared" si="326"/>
        <v>0</v>
      </c>
      <c r="I586" s="87">
        <f t="shared" si="327"/>
        <v>0</v>
      </c>
      <c r="J586" s="104">
        <f t="shared" si="328"/>
        <v>0</v>
      </c>
      <c r="K586" s="87">
        <f t="shared" si="308"/>
        <v>0</v>
      </c>
      <c r="L586" s="85">
        <f t="shared" si="309"/>
        <v>0</v>
      </c>
      <c r="M586" s="82">
        <f t="shared" si="329"/>
        <v>0</v>
      </c>
      <c r="N586" s="82">
        <f t="shared" si="310"/>
        <v>0</v>
      </c>
      <c r="O586" s="85">
        <f t="shared" si="330"/>
        <v>0</v>
      </c>
      <c r="P586" s="87">
        <f t="shared" si="331"/>
        <v>0</v>
      </c>
      <c r="Q586" s="85">
        <f t="shared" si="332"/>
        <v>0</v>
      </c>
      <c r="R586" s="87">
        <f t="shared" si="333"/>
        <v>0</v>
      </c>
      <c r="S586" s="85">
        <f t="shared" si="334"/>
        <v>0</v>
      </c>
      <c r="T586" s="87">
        <v>205</v>
      </c>
      <c r="U586" s="82">
        <f>T586</f>
        <v>205</v>
      </c>
      <c r="V586" s="108">
        <f t="shared" si="335"/>
        <v>48903</v>
      </c>
      <c r="W586" s="109">
        <f t="shared" si="311"/>
        <v>0</v>
      </c>
      <c r="X586" s="95">
        <f t="shared" si="312"/>
        <v>0</v>
      </c>
      <c r="Y586" s="110">
        <f t="shared" si="313"/>
        <v>205</v>
      </c>
      <c r="Z586" s="111">
        <f t="shared" si="336"/>
        <v>0</v>
      </c>
      <c r="AA586" s="112">
        <f t="shared" si="337"/>
        <v>0</v>
      </c>
      <c r="AB586" s="112">
        <f t="shared" si="314"/>
        <v>0</v>
      </c>
      <c r="AC586" s="111">
        <f t="shared" si="349"/>
        <v>0</v>
      </c>
      <c r="AD586" s="113">
        <f t="shared" si="352"/>
        <v>0</v>
      </c>
      <c r="AE586" s="114">
        <f t="shared" si="338"/>
        <v>0</v>
      </c>
      <c r="AF586" s="86">
        <f t="shared" si="350"/>
        <v>48903</v>
      </c>
      <c r="AG586" s="86">
        <f t="shared" si="353"/>
        <v>48538</v>
      </c>
      <c r="AH586" s="211">
        <f t="shared" si="356"/>
        <v>0</v>
      </c>
      <c r="AI586" s="213">
        <f t="shared" si="354"/>
        <v>0</v>
      </c>
      <c r="AJ586" s="218">
        <f t="shared" si="351"/>
        <v>5452</v>
      </c>
      <c r="AK586" s="103">
        <f t="shared" si="339"/>
        <v>0</v>
      </c>
      <c r="AL586" s="82">
        <f t="shared" si="340"/>
        <v>0</v>
      </c>
      <c r="AM586" s="105">
        <f t="shared" si="341"/>
        <v>0</v>
      </c>
      <c r="AN586" s="87">
        <f t="shared" si="342"/>
        <v>204</v>
      </c>
      <c r="AO586" s="240">
        <f t="shared" si="343"/>
        <v>0</v>
      </c>
      <c r="AP586" s="87">
        <f t="shared" si="344"/>
        <v>0</v>
      </c>
      <c r="AQ586" s="85">
        <f t="shared" si="345"/>
        <v>0</v>
      </c>
      <c r="AR586" s="232">
        <f t="shared" si="318"/>
        <v>0</v>
      </c>
      <c r="AS586" s="112">
        <f t="shared" si="355"/>
        <v>0</v>
      </c>
      <c r="AT586" s="125">
        <f t="shared" si="320"/>
        <v>0</v>
      </c>
      <c r="AU586" s="256">
        <f t="shared" si="321"/>
        <v>0</v>
      </c>
      <c r="AV586" s="109">
        <f t="shared" si="322"/>
        <v>0</v>
      </c>
      <c r="AW586" s="199">
        <f t="shared" si="346"/>
        <v>0</v>
      </c>
      <c r="AX586" s="95">
        <f t="shared" si="323"/>
        <v>0</v>
      </c>
      <c r="AY586" s="194">
        <f t="shared" si="347"/>
        <v>0</v>
      </c>
      <c r="BA586" s="194">
        <f t="shared" si="348"/>
        <v>0</v>
      </c>
      <c r="BS586" s="96"/>
    </row>
    <row r="587" spans="1:71" hidden="1" x14ac:dyDescent="0.3">
      <c r="A587" s="21">
        <v>206</v>
      </c>
      <c r="B587" s="86">
        <f t="shared" si="304"/>
        <v>0</v>
      </c>
      <c r="C587" s="82">
        <f t="shared" si="305"/>
        <v>0</v>
      </c>
      <c r="D587" s="82">
        <f t="shared" si="307"/>
        <v>0</v>
      </c>
      <c r="E587" s="85">
        <f t="shared" si="306"/>
        <v>0</v>
      </c>
      <c r="F587" s="103">
        <f t="shared" si="324"/>
        <v>0</v>
      </c>
      <c r="G587" s="82">
        <f t="shared" si="325"/>
        <v>0</v>
      </c>
      <c r="H587" s="85">
        <f t="shared" si="326"/>
        <v>0</v>
      </c>
      <c r="I587" s="87">
        <f t="shared" si="327"/>
        <v>0</v>
      </c>
      <c r="J587" s="104">
        <f t="shared" si="328"/>
        <v>0</v>
      </c>
      <c r="K587" s="87">
        <f t="shared" si="308"/>
        <v>0</v>
      </c>
      <c r="L587" s="85">
        <f t="shared" si="309"/>
        <v>0</v>
      </c>
      <c r="M587" s="82">
        <f t="shared" si="329"/>
        <v>0</v>
      </c>
      <c r="N587" s="82">
        <f t="shared" si="310"/>
        <v>0</v>
      </c>
      <c r="O587" s="85">
        <f t="shared" si="330"/>
        <v>0</v>
      </c>
      <c r="P587" s="87">
        <f t="shared" si="331"/>
        <v>0</v>
      </c>
      <c r="Q587" s="85">
        <f t="shared" si="332"/>
        <v>0</v>
      </c>
      <c r="R587" s="87">
        <f t="shared" si="333"/>
        <v>0</v>
      </c>
      <c r="S587" s="85">
        <f t="shared" si="334"/>
        <v>0</v>
      </c>
      <c r="T587" s="87">
        <v>206</v>
      </c>
      <c r="U587" s="82"/>
      <c r="V587" s="108">
        <f t="shared" si="335"/>
        <v>48933</v>
      </c>
      <c r="W587" s="109">
        <f t="shared" si="311"/>
        <v>0</v>
      </c>
      <c r="X587" s="95">
        <f t="shared" si="312"/>
        <v>0</v>
      </c>
      <c r="Y587" s="110">
        <f t="shared" si="313"/>
        <v>206</v>
      </c>
      <c r="Z587" s="111">
        <f t="shared" si="336"/>
        <v>0</v>
      </c>
      <c r="AA587" s="112">
        <f t="shared" si="337"/>
        <v>0</v>
      </c>
      <c r="AB587" s="112">
        <f t="shared" si="314"/>
        <v>0</v>
      </c>
      <c r="AC587" s="111">
        <f t="shared" si="349"/>
        <v>0</v>
      </c>
      <c r="AD587" s="113">
        <f t="shared" si="352"/>
        <v>0</v>
      </c>
      <c r="AE587" s="114">
        <f t="shared" si="338"/>
        <v>0</v>
      </c>
      <c r="AF587" s="86">
        <f t="shared" si="350"/>
        <v>48933</v>
      </c>
      <c r="AG587" s="86">
        <f t="shared" si="353"/>
        <v>48568</v>
      </c>
      <c r="AH587" s="211">
        <f t="shared" si="356"/>
        <v>0</v>
      </c>
      <c r="AI587" s="213">
        <f t="shared" si="354"/>
        <v>0</v>
      </c>
      <c r="AJ587" s="218">
        <f t="shared" si="351"/>
        <v>5452</v>
      </c>
      <c r="AK587" s="103">
        <f t="shared" si="339"/>
        <v>0</v>
      </c>
      <c r="AL587" s="82">
        <f t="shared" si="340"/>
        <v>0</v>
      </c>
      <c r="AM587" s="105">
        <f t="shared" si="341"/>
        <v>0</v>
      </c>
      <c r="AN587" s="87">
        <f t="shared" si="342"/>
        <v>205</v>
      </c>
      <c r="AO587" s="240">
        <f t="shared" si="343"/>
        <v>0</v>
      </c>
      <c r="AP587" s="87">
        <f t="shared" si="344"/>
        <v>0</v>
      </c>
      <c r="AQ587" s="85">
        <f t="shared" si="345"/>
        <v>0</v>
      </c>
      <c r="AR587" s="232">
        <f t="shared" si="318"/>
        <v>0</v>
      </c>
      <c r="AS587" s="112">
        <f t="shared" si="355"/>
        <v>0</v>
      </c>
      <c r="AT587" s="125">
        <f t="shared" si="320"/>
        <v>0</v>
      </c>
      <c r="AU587" s="256">
        <f t="shared" si="321"/>
        <v>0</v>
      </c>
      <c r="AV587" s="109">
        <f t="shared" si="322"/>
        <v>0</v>
      </c>
      <c r="AW587" s="199">
        <f t="shared" si="346"/>
        <v>0</v>
      </c>
      <c r="AX587" s="95">
        <f t="shared" si="323"/>
        <v>0</v>
      </c>
      <c r="AY587" s="194">
        <f t="shared" si="347"/>
        <v>0</v>
      </c>
      <c r="BA587" s="194">
        <f t="shared" si="348"/>
        <v>0</v>
      </c>
      <c r="BS587" s="96"/>
    </row>
    <row r="588" spans="1:71" hidden="1" x14ac:dyDescent="0.3">
      <c r="A588" s="21">
        <v>207</v>
      </c>
      <c r="B588" s="86">
        <f t="shared" si="304"/>
        <v>0</v>
      </c>
      <c r="C588" s="82">
        <f t="shared" si="305"/>
        <v>0</v>
      </c>
      <c r="D588" s="82">
        <f t="shared" si="307"/>
        <v>0</v>
      </c>
      <c r="E588" s="85">
        <f t="shared" si="306"/>
        <v>0</v>
      </c>
      <c r="F588" s="103">
        <f t="shared" si="324"/>
        <v>0</v>
      </c>
      <c r="G588" s="82">
        <f t="shared" si="325"/>
        <v>0</v>
      </c>
      <c r="H588" s="85">
        <f t="shared" si="326"/>
        <v>0</v>
      </c>
      <c r="I588" s="87">
        <f t="shared" si="327"/>
        <v>0</v>
      </c>
      <c r="J588" s="104">
        <f t="shared" si="328"/>
        <v>0</v>
      </c>
      <c r="K588" s="87">
        <f t="shared" si="308"/>
        <v>0</v>
      </c>
      <c r="L588" s="85">
        <f t="shared" si="309"/>
        <v>0</v>
      </c>
      <c r="M588" s="82">
        <f t="shared" si="329"/>
        <v>0</v>
      </c>
      <c r="N588" s="82">
        <f t="shared" si="310"/>
        <v>0</v>
      </c>
      <c r="O588" s="85">
        <f t="shared" si="330"/>
        <v>0</v>
      </c>
      <c r="P588" s="87">
        <f t="shared" si="331"/>
        <v>0</v>
      </c>
      <c r="Q588" s="85">
        <f t="shared" si="332"/>
        <v>0</v>
      </c>
      <c r="R588" s="87">
        <f t="shared" si="333"/>
        <v>0</v>
      </c>
      <c r="S588" s="85">
        <f t="shared" si="334"/>
        <v>0</v>
      </c>
      <c r="T588" s="87">
        <v>207</v>
      </c>
      <c r="U588" s="82"/>
      <c r="V588" s="108">
        <f t="shared" si="335"/>
        <v>48964</v>
      </c>
      <c r="W588" s="109">
        <f t="shared" si="311"/>
        <v>0</v>
      </c>
      <c r="X588" s="95">
        <f t="shared" si="312"/>
        <v>0</v>
      </c>
      <c r="Y588" s="110">
        <f t="shared" si="313"/>
        <v>207</v>
      </c>
      <c r="Z588" s="111">
        <f t="shared" si="336"/>
        <v>0</v>
      </c>
      <c r="AA588" s="112">
        <f t="shared" si="337"/>
        <v>0</v>
      </c>
      <c r="AB588" s="112">
        <f t="shared" si="314"/>
        <v>0</v>
      </c>
      <c r="AC588" s="111">
        <f t="shared" si="349"/>
        <v>0</v>
      </c>
      <c r="AD588" s="113">
        <f t="shared" si="352"/>
        <v>0</v>
      </c>
      <c r="AE588" s="114">
        <f t="shared" si="338"/>
        <v>0</v>
      </c>
      <c r="AF588" s="86">
        <f t="shared" si="350"/>
        <v>48964</v>
      </c>
      <c r="AG588" s="86">
        <f t="shared" si="353"/>
        <v>48599</v>
      </c>
      <c r="AH588" s="211">
        <f t="shared" si="356"/>
        <v>0</v>
      </c>
      <c r="AI588" s="213">
        <f t="shared" si="354"/>
        <v>0</v>
      </c>
      <c r="AJ588" s="218">
        <f t="shared" si="351"/>
        <v>5452</v>
      </c>
      <c r="AK588" s="103">
        <f t="shared" si="339"/>
        <v>0</v>
      </c>
      <c r="AL588" s="82">
        <f t="shared" si="340"/>
        <v>0</v>
      </c>
      <c r="AM588" s="105">
        <f t="shared" si="341"/>
        <v>0</v>
      </c>
      <c r="AN588" s="87">
        <f t="shared" si="342"/>
        <v>206</v>
      </c>
      <c r="AO588" s="240">
        <f t="shared" si="343"/>
        <v>0</v>
      </c>
      <c r="AP588" s="87">
        <f t="shared" si="344"/>
        <v>0</v>
      </c>
      <c r="AQ588" s="85">
        <f t="shared" si="345"/>
        <v>0</v>
      </c>
      <c r="AR588" s="232">
        <f t="shared" si="318"/>
        <v>0</v>
      </c>
      <c r="AS588" s="112">
        <f t="shared" si="355"/>
        <v>0</v>
      </c>
      <c r="AT588" s="125">
        <f t="shared" si="320"/>
        <v>0</v>
      </c>
      <c r="AU588" s="256">
        <f t="shared" si="321"/>
        <v>0</v>
      </c>
      <c r="AV588" s="109">
        <f t="shared" si="322"/>
        <v>0</v>
      </c>
      <c r="AW588" s="199">
        <f t="shared" si="346"/>
        <v>0</v>
      </c>
      <c r="AX588" s="95">
        <f t="shared" si="323"/>
        <v>0</v>
      </c>
      <c r="AY588" s="194">
        <f t="shared" si="347"/>
        <v>0</v>
      </c>
      <c r="BA588" s="194">
        <f t="shared" si="348"/>
        <v>0</v>
      </c>
      <c r="BS588" s="96"/>
    </row>
    <row r="589" spans="1:71" hidden="1" x14ac:dyDescent="0.3">
      <c r="A589" s="21">
        <v>208</v>
      </c>
      <c r="B589" s="86">
        <f t="shared" si="304"/>
        <v>0</v>
      </c>
      <c r="C589" s="82">
        <f t="shared" si="305"/>
        <v>0</v>
      </c>
      <c r="D589" s="82">
        <f t="shared" si="307"/>
        <v>0</v>
      </c>
      <c r="E589" s="85">
        <f t="shared" si="306"/>
        <v>0</v>
      </c>
      <c r="F589" s="103">
        <f t="shared" si="324"/>
        <v>0</v>
      </c>
      <c r="G589" s="82">
        <f t="shared" si="325"/>
        <v>0</v>
      </c>
      <c r="H589" s="85">
        <f t="shared" si="326"/>
        <v>0</v>
      </c>
      <c r="I589" s="87">
        <f t="shared" si="327"/>
        <v>0</v>
      </c>
      <c r="J589" s="104">
        <f t="shared" si="328"/>
        <v>0</v>
      </c>
      <c r="K589" s="87">
        <f t="shared" si="308"/>
        <v>0</v>
      </c>
      <c r="L589" s="85">
        <f t="shared" si="309"/>
        <v>0</v>
      </c>
      <c r="M589" s="82">
        <f t="shared" si="329"/>
        <v>0</v>
      </c>
      <c r="N589" s="82">
        <f t="shared" si="310"/>
        <v>0</v>
      </c>
      <c r="O589" s="85">
        <f t="shared" si="330"/>
        <v>0</v>
      </c>
      <c r="P589" s="87">
        <f t="shared" si="331"/>
        <v>0</v>
      </c>
      <c r="Q589" s="85">
        <f t="shared" si="332"/>
        <v>0</v>
      </c>
      <c r="R589" s="87">
        <f t="shared" si="333"/>
        <v>0</v>
      </c>
      <c r="S589" s="85">
        <f t="shared" si="334"/>
        <v>0</v>
      </c>
      <c r="T589" s="87">
        <v>208</v>
      </c>
      <c r="U589" s="82"/>
      <c r="V589" s="108">
        <f t="shared" si="335"/>
        <v>48995</v>
      </c>
      <c r="W589" s="109">
        <f t="shared" si="311"/>
        <v>0</v>
      </c>
      <c r="X589" s="95">
        <f t="shared" si="312"/>
        <v>0</v>
      </c>
      <c r="Y589" s="110">
        <f t="shared" si="313"/>
        <v>208</v>
      </c>
      <c r="Z589" s="111">
        <f t="shared" si="336"/>
        <v>0</v>
      </c>
      <c r="AA589" s="112">
        <f t="shared" si="337"/>
        <v>0</v>
      </c>
      <c r="AB589" s="112">
        <f t="shared" si="314"/>
        <v>0</v>
      </c>
      <c r="AC589" s="111">
        <f t="shared" si="349"/>
        <v>0</v>
      </c>
      <c r="AD589" s="113">
        <f t="shared" si="352"/>
        <v>0</v>
      </c>
      <c r="AE589" s="114">
        <f t="shared" si="338"/>
        <v>0</v>
      </c>
      <c r="AF589" s="86">
        <f t="shared" si="350"/>
        <v>48995</v>
      </c>
      <c r="AG589" s="86">
        <f t="shared" si="353"/>
        <v>48630</v>
      </c>
      <c r="AH589" s="211">
        <f t="shared" si="356"/>
        <v>0</v>
      </c>
      <c r="AI589" s="213">
        <f t="shared" si="354"/>
        <v>0</v>
      </c>
      <c r="AJ589" s="218">
        <f t="shared" si="351"/>
        <v>5452</v>
      </c>
      <c r="AK589" s="103">
        <f t="shared" si="339"/>
        <v>0</v>
      </c>
      <c r="AL589" s="82">
        <f t="shared" si="340"/>
        <v>0</v>
      </c>
      <c r="AM589" s="105">
        <f t="shared" si="341"/>
        <v>0</v>
      </c>
      <c r="AN589" s="87">
        <f t="shared" si="342"/>
        <v>207</v>
      </c>
      <c r="AO589" s="240">
        <f t="shared" si="343"/>
        <v>0</v>
      </c>
      <c r="AP589" s="87">
        <f t="shared" si="344"/>
        <v>0</v>
      </c>
      <c r="AQ589" s="85">
        <f t="shared" si="345"/>
        <v>0</v>
      </c>
      <c r="AR589" s="232">
        <f t="shared" si="318"/>
        <v>0</v>
      </c>
      <c r="AS589" s="112">
        <f t="shared" si="355"/>
        <v>0</v>
      </c>
      <c r="AT589" s="125">
        <f t="shared" si="320"/>
        <v>0</v>
      </c>
      <c r="AU589" s="256">
        <f t="shared" si="321"/>
        <v>0</v>
      </c>
      <c r="AV589" s="109">
        <f t="shared" si="322"/>
        <v>0</v>
      </c>
      <c r="AW589" s="199">
        <f t="shared" si="346"/>
        <v>0</v>
      </c>
      <c r="AX589" s="95">
        <f t="shared" si="323"/>
        <v>0</v>
      </c>
      <c r="AY589" s="194">
        <f t="shared" si="347"/>
        <v>0</v>
      </c>
      <c r="BA589" s="194">
        <f t="shared" si="348"/>
        <v>0</v>
      </c>
      <c r="BS589" s="96"/>
    </row>
    <row r="590" spans="1:71" hidden="1" x14ac:dyDescent="0.3">
      <c r="A590" s="21">
        <v>209</v>
      </c>
      <c r="B590" s="86">
        <f t="shared" si="304"/>
        <v>0</v>
      </c>
      <c r="C590" s="82">
        <f t="shared" si="305"/>
        <v>0</v>
      </c>
      <c r="D590" s="82">
        <f t="shared" si="307"/>
        <v>0</v>
      </c>
      <c r="E590" s="85">
        <f t="shared" si="306"/>
        <v>0</v>
      </c>
      <c r="F590" s="103">
        <f t="shared" si="324"/>
        <v>0</v>
      </c>
      <c r="G590" s="82">
        <f t="shared" si="325"/>
        <v>0</v>
      </c>
      <c r="H590" s="85">
        <f t="shared" si="326"/>
        <v>0</v>
      </c>
      <c r="I590" s="87">
        <f t="shared" si="327"/>
        <v>0</v>
      </c>
      <c r="J590" s="104">
        <f t="shared" si="328"/>
        <v>0</v>
      </c>
      <c r="K590" s="87">
        <f t="shared" si="308"/>
        <v>0</v>
      </c>
      <c r="L590" s="85">
        <f t="shared" si="309"/>
        <v>0</v>
      </c>
      <c r="M590" s="82">
        <f t="shared" si="329"/>
        <v>0</v>
      </c>
      <c r="N590" s="82">
        <f t="shared" si="310"/>
        <v>0</v>
      </c>
      <c r="O590" s="85">
        <f t="shared" si="330"/>
        <v>0</v>
      </c>
      <c r="P590" s="87">
        <f t="shared" si="331"/>
        <v>0</v>
      </c>
      <c r="Q590" s="85">
        <f t="shared" si="332"/>
        <v>0</v>
      </c>
      <c r="R590" s="87">
        <f t="shared" si="333"/>
        <v>0</v>
      </c>
      <c r="S590" s="85">
        <f t="shared" si="334"/>
        <v>0</v>
      </c>
      <c r="T590" s="87">
        <v>209</v>
      </c>
      <c r="U590" s="82"/>
      <c r="V590" s="108">
        <f t="shared" si="335"/>
        <v>49023</v>
      </c>
      <c r="W590" s="109">
        <f t="shared" si="311"/>
        <v>0</v>
      </c>
      <c r="X590" s="95">
        <f t="shared" si="312"/>
        <v>0</v>
      </c>
      <c r="Y590" s="110">
        <f t="shared" si="313"/>
        <v>209</v>
      </c>
      <c r="Z590" s="111">
        <f t="shared" si="336"/>
        <v>0</v>
      </c>
      <c r="AA590" s="112">
        <f t="shared" si="337"/>
        <v>0</v>
      </c>
      <c r="AB590" s="112">
        <f t="shared" si="314"/>
        <v>0</v>
      </c>
      <c r="AC590" s="111">
        <f t="shared" si="349"/>
        <v>0</v>
      </c>
      <c r="AD590" s="113">
        <f t="shared" si="352"/>
        <v>0</v>
      </c>
      <c r="AE590" s="114">
        <f t="shared" si="338"/>
        <v>0</v>
      </c>
      <c r="AF590" s="86">
        <f t="shared" si="350"/>
        <v>49023</v>
      </c>
      <c r="AG590" s="86">
        <f t="shared" si="353"/>
        <v>48658</v>
      </c>
      <c r="AH590" s="211">
        <f t="shared" si="356"/>
        <v>0</v>
      </c>
      <c r="AI590" s="213">
        <f t="shared" si="354"/>
        <v>0</v>
      </c>
      <c r="AJ590" s="218">
        <f t="shared" si="351"/>
        <v>5452</v>
      </c>
      <c r="AK590" s="103">
        <f t="shared" si="339"/>
        <v>0</v>
      </c>
      <c r="AL590" s="82">
        <f t="shared" si="340"/>
        <v>0</v>
      </c>
      <c r="AM590" s="105">
        <f t="shared" si="341"/>
        <v>0</v>
      </c>
      <c r="AN590" s="87">
        <f t="shared" si="342"/>
        <v>208</v>
      </c>
      <c r="AO590" s="240">
        <f t="shared" si="343"/>
        <v>0</v>
      </c>
      <c r="AP590" s="87">
        <f t="shared" si="344"/>
        <v>0</v>
      </c>
      <c r="AQ590" s="85">
        <f t="shared" si="345"/>
        <v>0</v>
      </c>
      <c r="AR590" s="232">
        <f t="shared" si="318"/>
        <v>0</v>
      </c>
      <c r="AS590" s="112">
        <f t="shared" si="355"/>
        <v>0</v>
      </c>
      <c r="AT590" s="125">
        <f t="shared" si="320"/>
        <v>0</v>
      </c>
      <c r="AU590" s="256">
        <f t="shared" si="321"/>
        <v>0</v>
      </c>
      <c r="AV590" s="109">
        <f t="shared" si="322"/>
        <v>0</v>
      </c>
      <c r="AW590" s="199">
        <f t="shared" si="346"/>
        <v>0</v>
      </c>
      <c r="AX590" s="95">
        <f t="shared" si="323"/>
        <v>0</v>
      </c>
      <c r="AY590" s="194">
        <f t="shared" si="347"/>
        <v>0</v>
      </c>
      <c r="BA590" s="194">
        <f t="shared" si="348"/>
        <v>0</v>
      </c>
      <c r="BS590" s="96"/>
    </row>
    <row r="591" spans="1:71" hidden="1" x14ac:dyDescent="0.3">
      <c r="A591" s="21">
        <v>210</v>
      </c>
      <c r="B591" s="86">
        <f t="shared" si="304"/>
        <v>0</v>
      </c>
      <c r="C591" s="82">
        <f t="shared" si="305"/>
        <v>0</v>
      </c>
      <c r="D591" s="82">
        <f t="shared" si="307"/>
        <v>0</v>
      </c>
      <c r="E591" s="85">
        <f t="shared" si="306"/>
        <v>0</v>
      </c>
      <c r="F591" s="103">
        <f t="shared" si="324"/>
        <v>0</v>
      </c>
      <c r="G591" s="82">
        <f t="shared" si="325"/>
        <v>0</v>
      </c>
      <c r="H591" s="85">
        <f t="shared" si="326"/>
        <v>0</v>
      </c>
      <c r="I591" s="87">
        <f t="shared" si="327"/>
        <v>0</v>
      </c>
      <c r="J591" s="104">
        <f t="shared" si="328"/>
        <v>0</v>
      </c>
      <c r="K591" s="87">
        <f t="shared" si="308"/>
        <v>0</v>
      </c>
      <c r="L591" s="85">
        <f t="shared" si="309"/>
        <v>0</v>
      </c>
      <c r="M591" s="82">
        <f t="shared" si="329"/>
        <v>0</v>
      </c>
      <c r="N591" s="82">
        <f t="shared" si="310"/>
        <v>0</v>
      </c>
      <c r="O591" s="85">
        <f t="shared" si="330"/>
        <v>0</v>
      </c>
      <c r="P591" s="87">
        <f t="shared" si="331"/>
        <v>0</v>
      </c>
      <c r="Q591" s="85">
        <f t="shared" si="332"/>
        <v>0</v>
      </c>
      <c r="R591" s="87">
        <f t="shared" si="333"/>
        <v>0</v>
      </c>
      <c r="S591" s="85">
        <f t="shared" si="334"/>
        <v>0</v>
      </c>
      <c r="T591" s="87">
        <v>210</v>
      </c>
      <c r="U591" s="82"/>
      <c r="V591" s="108">
        <f t="shared" si="335"/>
        <v>49054</v>
      </c>
      <c r="W591" s="109">
        <f t="shared" si="311"/>
        <v>0</v>
      </c>
      <c r="X591" s="95">
        <f t="shared" si="312"/>
        <v>0</v>
      </c>
      <c r="Y591" s="110">
        <f t="shared" si="313"/>
        <v>210</v>
      </c>
      <c r="Z591" s="111">
        <f t="shared" si="336"/>
        <v>0</v>
      </c>
      <c r="AA591" s="112">
        <f t="shared" si="337"/>
        <v>0</v>
      </c>
      <c r="AB591" s="112">
        <f t="shared" si="314"/>
        <v>0</v>
      </c>
      <c r="AC591" s="111">
        <f t="shared" si="349"/>
        <v>0</v>
      </c>
      <c r="AD591" s="113">
        <f t="shared" si="352"/>
        <v>0</v>
      </c>
      <c r="AE591" s="114">
        <f t="shared" si="338"/>
        <v>0</v>
      </c>
      <c r="AF591" s="86">
        <f t="shared" si="350"/>
        <v>49054</v>
      </c>
      <c r="AG591" s="86">
        <f t="shared" si="353"/>
        <v>48689</v>
      </c>
      <c r="AH591" s="211">
        <f t="shared" si="356"/>
        <v>0</v>
      </c>
      <c r="AI591" s="213">
        <f t="shared" si="354"/>
        <v>0</v>
      </c>
      <c r="AJ591" s="218">
        <f t="shared" si="351"/>
        <v>5452</v>
      </c>
      <c r="AK591" s="103">
        <f t="shared" si="339"/>
        <v>0</v>
      </c>
      <c r="AL591" s="82">
        <f t="shared" si="340"/>
        <v>0</v>
      </c>
      <c r="AM591" s="105">
        <f t="shared" si="341"/>
        <v>0</v>
      </c>
      <c r="AN591" s="87">
        <f t="shared" si="342"/>
        <v>209</v>
      </c>
      <c r="AO591" s="240">
        <f t="shared" si="343"/>
        <v>0</v>
      </c>
      <c r="AP591" s="87">
        <f t="shared" si="344"/>
        <v>0</v>
      </c>
      <c r="AQ591" s="85">
        <f t="shared" si="345"/>
        <v>0</v>
      </c>
      <c r="AR591" s="232">
        <f t="shared" si="318"/>
        <v>0</v>
      </c>
      <c r="AS591" s="112">
        <f t="shared" si="355"/>
        <v>0</v>
      </c>
      <c r="AT591" s="125">
        <f t="shared" si="320"/>
        <v>0</v>
      </c>
      <c r="AU591" s="256">
        <f t="shared" si="321"/>
        <v>0</v>
      </c>
      <c r="AV591" s="109">
        <f t="shared" si="322"/>
        <v>0</v>
      </c>
      <c r="AW591" s="199">
        <f t="shared" si="346"/>
        <v>0</v>
      </c>
      <c r="AX591" s="95">
        <f t="shared" si="323"/>
        <v>0</v>
      </c>
      <c r="AY591" s="194">
        <f t="shared" si="347"/>
        <v>0</v>
      </c>
      <c r="BA591" s="194">
        <f t="shared" si="348"/>
        <v>0</v>
      </c>
      <c r="BS591" s="96"/>
    </row>
    <row r="592" spans="1:71" hidden="1" x14ac:dyDescent="0.3">
      <c r="A592" s="21">
        <v>211</v>
      </c>
      <c r="B592" s="86">
        <f t="shared" si="304"/>
        <v>0</v>
      </c>
      <c r="C592" s="82">
        <f t="shared" si="305"/>
        <v>0</v>
      </c>
      <c r="D592" s="82">
        <f t="shared" si="307"/>
        <v>0</v>
      </c>
      <c r="E592" s="85">
        <f t="shared" si="306"/>
        <v>0</v>
      </c>
      <c r="F592" s="103">
        <f t="shared" si="324"/>
        <v>0</v>
      </c>
      <c r="G592" s="82">
        <f t="shared" si="325"/>
        <v>0</v>
      </c>
      <c r="H592" s="85">
        <f t="shared" si="326"/>
        <v>0</v>
      </c>
      <c r="I592" s="87">
        <f t="shared" si="327"/>
        <v>0</v>
      </c>
      <c r="J592" s="104">
        <f t="shared" si="328"/>
        <v>0</v>
      </c>
      <c r="K592" s="87">
        <f t="shared" si="308"/>
        <v>0</v>
      </c>
      <c r="L592" s="85">
        <f t="shared" si="309"/>
        <v>0</v>
      </c>
      <c r="M592" s="82">
        <f t="shared" si="329"/>
        <v>0</v>
      </c>
      <c r="N592" s="82">
        <f t="shared" si="310"/>
        <v>0</v>
      </c>
      <c r="O592" s="85">
        <f t="shared" si="330"/>
        <v>0</v>
      </c>
      <c r="P592" s="87">
        <f t="shared" si="331"/>
        <v>0</v>
      </c>
      <c r="Q592" s="85">
        <f t="shared" si="332"/>
        <v>0</v>
      </c>
      <c r="R592" s="87">
        <f t="shared" si="333"/>
        <v>0</v>
      </c>
      <c r="S592" s="85">
        <f t="shared" si="334"/>
        <v>0</v>
      </c>
      <c r="T592" s="87">
        <v>211</v>
      </c>
      <c r="U592" s="82"/>
      <c r="V592" s="108">
        <f t="shared" si="335"/>
        <v>49084</v>
      </c>
      <c r="W592" s="109">
        <f t="shared" si="311"/>
        <v>0</v>
      </c>
      <c r="X592" s="95">
        <f t="shared" si="312"/>
        <v>0</v>
      </c>
      <c r="Y592" s="110">
        <f t="shared" si="313"/>
        <v>211</v>
      </c>
      <c r="Z592" s="111">
        <f t="shared" si="336"/>
        <v>0</v>
      </c>
      <c r="AA592" s="112">
        <f t="shared" si="337"/>
        <v>0</v>
      </c>
      <c r="AB592" s="112">
        <f t="shared" si="314"/>
        <v>0</v>
      </c>
      <c r="AC592" s="111">
        <f t="shared" si="349"/>
        <v>0</v>
      </c>
      <c r="AD592" s="113">
        <f t="shared" si="352"/>
        <v>0</v>
      </c>
      <c r="AE592" s="114">
        <f t="shared" si="338"/>
        <v>0</v>
      </c>
      <c r="AF592" s="86">
        <f t="shared" si="350"/>
        <v>49084</v>
      </c>
      <c r="AG592" s="86">
        <f t="shared" si="353"/>
        <v>48719</v>
      </c>
      <c r="AH592" s="211">
        <f t="shared" si="356"/>
        <v>0</v>
      </c>
      <c r="AI592" s="213">
        <f t="shared" si="354"/>
        <v>0</v>
      </c>
      <c r="AJ592" s="218">
        <f t="shared" si="351"/>
        <v>5452</v>
      </c>
      <c r="AK592" s="103">
        <f t="shared" si="339"/>
        <v>0</v>
      </c>
      <c r="AL592" s="82">
        <f t="shared" si="340"/>
        <v>0</v>
      </c>
      <c r="AM592" s="105">
        <f t="shared" si="341"/>
        <v>0</v>
      </c>
      <c r="AN592" s="87">
        <f t="shared" si="342"/>
        <v>210</v>
      </c>
      <c r="AO592" s="240">
        <f t="shared" si="343"/>
        <v>0</v>
      </c>
      <c r="AP592" s="87">
        <f t="shared" si="344"/>
        <v>0</v>
      </c>
      <c r="AQ592" s="85">
        <f t="shared" si="345"/>
        <v>0</v>
      </c>
      <c r="AR592" s="232">
        <f t="shared" si="318"/>
        <v>0</v>
      </c>
      <c r="AS592" s="112">
        <f t="shared" si="355"/>
        <v>0</v>
      </c>
      <c r="AT592" s="125">
        <f t="shared" si="320"/>
        <v>0</v>
      </c>
      <c r="AU592" s="256">
        <f t="shared" si="321"/>
        <v>0</v>
      </c>
      <c r="AV592" s="109">
        <f t="shared" si="322"/>
        <v>0</v>
      </c>
      <c r="AW592" s="199">
        <f t="shared" si="346"/>
        <v>0</v>
      </c>
      <c r="AX592" s="95">
        <f t="shared" si="323"/>
        <v>0</v>
      </c>
      <c r="AY592" s="194">
        <f t="shared" si="347"/>
        <v>0</v>
      </c>
      <c r="BA592" s="194">
        <f t="shared" si="348"/>
        <v>0</v>
      </c>
      <c r="BS592" s="96"/>
    </row>
    <row r="593" spans="1:71" hidden="1" x14ac:dyDescent="0.3">
      <c r="A593" s="21">
        <v>212</v>
      </c>
      <c r="B593" s="86">
        <f t="shared" si="304"/>
        <v>0</v>
      </c>
      <c r="C593" s="82">
        <f t="shared" si="305"/>
        <v>0</v>
      </c>
      <c r="D593" s="82">
        <f t="shared" si="307"/>
        <v>0</v>
      </c>
      <c r="E593" s="85">
        <f t="shared" si="306"/>
        <v>0</v>
      </c>
      <c r="F593" s="103">
        <f t="shared" si="324"/>
        <v>0</v>
      </c>
      <c r="G593" s="82">
        <f t="shared" si="325"/>
        <v>0</v>
      </c>
      <c r="H593" s="85">
        <f t="shared" si="326"/>
        <v>0</v>
      </c>
      <c r="I593" s="87">
        <f t="shared" si="327"/>
        <v>0</v>
      </c>
      <c r="J593" s="104">
        <f t="shared" si="328"/>
        <v>0</v>
      </c>
      <c r="K593" s="87">
        <f t="shared" si="308"/>
        <v>0</v>
      </c>
      <c r="L593" s="85">
        <f t="shared" si="309"/>
        <v>0</v>
      </c>
      <c r="M593" s="82">
        <f t="shared" si="329"/>
        <v>0</v>
      </c>
      <c r="N593" s="82">
        <f t="shared" si="310"/>
        <v>0</v>
      </c>
      <c r="O593" s="85">
        <f t="shared" si="330"/>
        <v>0</v>
      </c>
      <c r="P593" s="87">
        <f t="shared" si="331"/>
        <v>0</v>
      </c>
      <c r="Q593" s="85">
        <f t="shared" si="332"/>
        <v>0</v>
      </c>
      <c r="R593" s="87">
        <f t="shared" si="333"/>
        <v>0</v>
      </c>
      <c r="S593" s="85">
        <f t="shared" si="334"/>
        <v>0</v>
      </c>
      <c r="T593" s="87">
        <v>212</v>
      </c>
      <c r="U593" s="82"/>
      <c r="V593" s="108">
        <f t="shared" si="335"/>
        <v>49115</v>
      </c>
      <c r="W593" s="109">
        <f t="shared" si="311"/>
        <v>0</v>
      </c>
      <c r="X593" s="95">
        <f t="shared" si="312"/>
        <v>0</v>
      </c>
      <c r="Y593" s="110">
        <f t="shared" si="313"/>
        <v>212</v>
      </c>
      <c r="Z593" s="111">
        <f t="shared" si="336"/>
        <v>0</v>
      </c>
      <c r="AA593" s="112">
        <f t="shared" si="337"/>
        <v>0</v>
      </c>
      <c r="AB593" s="112">
        <f t="shared" si="314"/>
        <v>0</v>
      </c>
      <c r="AC593" s="111">
        <f t="shared" si="349"/>
        <v>0</v>
      </c>
      <c r="AD593" s="113">
        <f t="shared" si="352"/>
        <v>0</v>
      </c>
      <c r="AE593" s="114">
        <f t="shared" si="338"/>
        <v>0</v>
      </c>
      <c r="AF593" s="86">
        <f t="shared" si="350"/>
        <v>49115</v>
      </c>
      <c r="AG593" s="86">
        <f t="shared" si="353"/>
        <v>48750</v>
      </c>
      <c r="AH593" s="211">
        <f t="shared" si="356"/>
        <v>0</v>
      </c>
      <c r="AI593" s="213">
        <f t="shared" si="354"/>
        <v>0</v>
      </c>
      <c r="AJ593" s="218">
        <f t="shared" si="351"/>
        <v>5452</v>
      </c>
      <c r="AK593" s="103">
        <f t="shared" si="339"/>
        <v>0</v>
      </c>
      <c r="AL593" s="82">
        <f t="shared" si="340"/>
        <v>0</v>
      </c>
      <c r="AM593" s="105">
        <f t="shared" si="341"/>
        <v>0</v>
      </c>
      <c r="AN593" s="87">
        <f t="shared" si="342"/>
        <v>211</v>
      </c>
      <c r="AO593" s="240">
        <f t="shared" si="343"/>
        <v>0</v>
      </c>
      <c r="AP593" s="87">
        <f t="shared" si="344"/>
        <v>0</v>
      </c>
      <c r="AQ593" s="85">
        <f t="shared" si="345"/>
        <v>0</v>
      </c>
      <c r="AR593" s="232">
        <f t="shared" si="318"/>
        <v>0</v>
      </c>
      <c r="AS593" s="112">
        <f t="shared" si="355"/>
        <v>0</v>
      </c>
      <c r="AT593" s="125">
        <f t="shared" si="320"/>
        <v>0</v>
      </c>
      <c r="AU593" s="256">
        <f t="shared" si="321"/>
        <v>0</v>
      </c>
      <c r="AV593" s="109">
        <f t="shared" si="322"/>
        <v>0</v>
      </c>
      <c r="AW593" s="199">
        <f t="shared" si="346"/>
        <v>0</v>
      </c>
      <c r="AX593" s="95">
        <f t="shared" si="323"/>
        <v>0</v>
      </c>
      <c r="AY593" s="194">
        <f t="shared" si="347"/>
        <v>0</v>
      </c>
      <c r="BA593" s="194">
        <f t="shared" si="348"/>
        <v>0</v>
      </c>
      <c r="BS593" s="96"/>
    </row>
    <row r="594" spans="1:71" hidden="1" x14ac:dyDescent="0.3">
      <c r="A594" s="21">
        <v>213</v>
      </c>
      <c r="B594" s="86">
        <f t="shared" si="304"/>
        <v>0</v>
      </c>
      <c r="C594" s="82">
        <f t="shared" si="305"/>
        <v>0</v>
      </c>
      <c r="D594" s="82">
        <f t="shared" si="307"/>
        <v>0</v>
      </c>
      <c r="E594" s="85">
        <f t="shared" si="306"/>
        <v>0</v>
      </c>
      <c r="F594" s="103">
        <f t="shared" si="324"/>
        <v>0</v>
      </c>
      <c r="G594" s="82">
        <f t="shared" si="325"/>
        <v>0</v>
      </c>
      <c r="H594" s="85">
        <f t="shared" si="326"/>
        <v>0</v>
      </c>
      <c r="I594" s="87">
        <f t="shared" si="327"/>
        <v>0</v>
      </c>
      <c r="J594" s="104">
        <f t="shared" si="328"/>
        <v>0</v>
      </c>
      <c r="K594" s="87">
        <f t="shared" si="308"/>
        <v>0</v>
      </c>
      <c r="L594" s="85">
        <f t="shared" si="309"/>
        <v>0</v>
      </c>
      <c r="M594" s="82">
        <f t="shared" si="329"/>
        <v>0</v>
      </c>
      <c r="N594" s="82">
        <f t="shared" si="310"/>
        <v>0</v>
      </c>
      <c r="O594" s="85">
        <f t="shared" si="330"/>
        <v>0</v>
      </c>
      <c r="P594" s="87">
        <f t="shared" si="331"/>
        <v>0</v>
      </c>
      <c r="Q594" s="85">
        <f t="shared" si="332"/>
        <v>0</v>
      </c>
      <c r="R594" s="87">
        <f t="shared" si="333"/>
        <v>0</v>
      </c>
      <c r="S594" s="85">
        <f t="shared" si="334"/>
        <v>0</v>
      </c>
      <c r="T594" s="87">
        <v>213</v>
      </c>
      <c r="U594" s="82"/>
      <c r="V594" s="108">
        <f t="shared" si="335"/>
        <v>49145</v>
      </c>
      <c r="W594" s="109">
        <f t="shared" si="311"/>
        <v>0</v>
      </c>
      <c r="X594" s="95">
        <f t="shared" si="312"/>
        <v>0</v>
      </c>
      <c r="Y594" s="110">
        <f t="shared" si="313"/>
        <v>213</v>
      </c>
      <c r="Z594" s="111">
        <f t="shared" si="336"/>
        <v>0</v>
      </c>
      <c r="AA594" s="112">
        <f t="shared" si="337"/>
        <v>0</v>
      </c>
      <c r="AB594" s="112">
        <f t="shared" si="314"/>
        <v>0</v>
      </c>
      <c r="AC594" s="111">
        <f t="shared" si="349"/>
        <v>0</v>
      </c>
      <c r="AD594" s="113">
        <f t="shared" si="352"/>
        <v>0</v>
      </c>
      <c r="AE594" s="114">
        <f t="shared" si="338"/>
        <v>0</v>
      </c>
      <c r="AF594" s="86">
        <f t="shared" si="350"/>
        <v>49145</v>
      </c>
      <c r="AG594" s="86">
        <f t="shared" si="353"/>
        <v>48780</v>
      </c>
      <c r="AH594" s="211">
        <f t="shared" si="356"/>
        <v>0</v>
      </c>
      <c r="AI594" s="213">
        <f t="shared" si="354"/>
        <v>0</v>
      </c>
      <c r="AJ594" s="218">
        <f t="shared" si="351"/>
        <v>5452</v>
      </c>
      <c r="AK594" s="103">
        <f t="shared" si="339"/>
        <v>0</v>
      </c>
      <c r="AL594" s="82">
        <f t="shared" si="340"/>
        <v>0</v>
      </c>
      <c r="AM594" s="105">
        <f t="shared" si="341"/>
        <v>0</v>
      </c>
      <c r="AN594" s="87">
        <f t="shared" si="342"/>
        <v>212</v>
      </c>
      <c r="AO594" s="240">
        <f t="shared" si="343"/>
        <v>0</v>
      </c>
      <c r="AP594" s="87">
        <f t="shared" si="344"/>
        <v>0</v>
      </c>
      <c r="AQ594" s="85">
        <f t="shared" si="345"/>
        <v>0</v>
      </c>
      <c r="AR594" s="232">
        <f t="shared" si="318"/>
        <v>0</v>
      </c>
      <c r="AS594" s="112">
        <f t="shared" si="355"/>
        <v>0</v>
      </c>
      <c r="AT594" s="125">
        <f t="shared" si="320"/>
        <v>0</v>
      </c>
      <c r="AU594" s="256">
        <f t="shared" si="321"/>
        <v>0</v>
      </c>
      <c r="AV594" s="109">
        <f t="shared" si="322"/>
        <v>0</v>
      </c>
      <c r="AW594" s="199">
        <f t="shared" si="346"/>
        <v>0</v>
      </c>
      <c r="AX594" s="95">
        <f t="shared" si="323"/>
        <v>0</v>
      </c>
      <c r="AY594" s="194">
        <f t="shared" si="347"/>
        <v>0</v>
      </c>
      <c r="BA594" s="194">
        <f t="shared" si="348"/>
        <v>0</v>
      </c>
      <c r="BS594" s="96"/>
    </row>
    <row r="595" spans="1:71" hidden="1" x14ac:dyDescent="0.3">
      <c r="A595" s="21">
        <v>214</v>
      </c>
      <c r="B595" s="86">
        <f t="shared" si="304"/>
        <v>0</v>
      </c>
      <c r="C595" s="82">
        <f t="shared" si="305"/>
        <v>0</v>
      </c>
      <c r="D595" s="82">
        <f t="shared" si="307"/>
        <v>0</v>
      </c>
      <c r="E595" s="85">
        <f t="shared" si="306"/>
        <v>0</v>
      </c>
      <c r="F595" s="103">
        <f t="shared" si="324"/>
        <v>0</v>
      </c>
      <c r="G595" s="82">
        <f t="shared" si="325"/>
        <v>0</v>
      </c>
      <c r="H595" s="85">
        <f t="shared" si="326"/>
        <v>0</v>
      </c>
      <c r="I595" s="87">
        <f t="shared" si="327"/>
        <v>0</v>
      </c>
      <c r="J595" s="104">
        <f t="shared" si="328"/>
        <v>0</v>
      </c>
      <c r="K595" s="87">
        <f t="shared" si="308"/>
        <v>0</v>
      </c>
      <c r="L595" s="85">
        <f t="shared" si="309"/>
        <v>0</v>
      </c>
      <c r="M595" s="82">
        <f t="shared" si="329"/>
        <v>0</v>
      </c>
      <c r="N595" s="82">
        <f t="shared" si="310"/>
        <v>0</v>
      </c>
      <c r="O595" s="85">
        <f t="shared" si="330"/>
        <v>0</v>
      </c>
      <c r="P595" s="87">
        <f t="shared" si="331"/>
        <v>0</v>
      </c>
      <c r="Q595" s="85">
        <f t="shared" si="332"/>
        <v>0</v>
      </c>
      <c r="R595" s="87">
        <f t="shared" si="333"/>
        <v>0</v>
      </c>
      <c r="S595" s="85">
        <f t="shared" si="334"/>
        <v>0</v>
      </c>
      <c r="T595" s="87">
        <v>214</v>
      </c>
      <c r="U595" s="82"/>
      <c r="V595" s="108">
        <f t="shared" si="335"/>
        <v>49176</v>
      </c>
      <c r="W595" s="109">
        <f t="shared" si="311"/>
        <v>0</v>
      </c>
      <c r="X595" s="95">
        <f t="shared" si="312"/>
        <v>0</v>
      </c>
      <c r="Y595" s="110">
        <f t="shared" si="313"/>
        <v>214</v>
      </c>
      <c r="Z595" s="111">
        <f t="shared" si="336"/>
        <v>0</v>
      </c>
      <c r="AA595" s="112">
        <f t="shared" si="337"/>
        <v>0</v>
      </c>
      <c r="AB595" s="112">
        <f t="shared" si="314"/>
        <v>0</v>
      </c>
      <c r="AC595" s="111">
        <f t="shared" si="349"/>
        <v>0</v>
      </c>
      <c r="AD595" s="113">
        <f t="shared" si="352"/>
        <v>0</v>
      </c>
      <c r="AE595" s="114">
        <f t="shared" si="338"/>
        <v>0</v>
      </c>
      <c r="AF595" s="86">
        <f t="shared" si="350"/>
        <v>49176</v>
      </c>
      <c r="AG595" s="86">
        <f t="shared" si="353"/>
        <v>48811</v>
      </c>
      <c r="AH595" s="211">
        <f t="shared" si="356"/>
        <v>0</v>
      </c>
      <c r="AI595" s="213">
        <f t="shared" si="354"/>
        <v>0</v>
      </c>
      <c r="AJ595" s="218">
        <f t="shared" si="351"/>
        <v>5452</v>
      </c>
      <c r="AK595" s="103">
        <f t="shared" si="339"/>
        <v>0</v>
      </c>
      <c r="AL595" s="82">
        <f t="shared" si="340"/>
        <v>0</v>
      </c>
      <c r="AM595" s="105">
        <f t="shared" si="341"/>
        <v>0</v>
      </c>
      <c r="AN595" s="87">
        <f t="shared" si="342"/>
        <v>213</v>
      </c>
      <c r="AO595" s="240">
        <f t="shared" si="343"/>
        <v>0</v>
      </c>
      <c r="AP595" s="87">
        <f t="shared" si="344"/>
        <v>0</v>
      </c>
      <c r="AQ595" s="85">
        <f t="shared" si="345"/>
        <v>0</v>
      </c>
      <c r="AR595" s="232">
        <f t="shared" si="318"/>
        <v>0</v>
      </c>
      <c r="AS595" s="112">
        <f t="shared" si="355"/>
        <v>0</v>
      </c>
      <c r="AT595" s="125">
        <f t="shared" si="320"/>
        <v>0</v>
      </c>
      <c r="AU595" s="256">
        <f t="shared" si="321"/>
        <v>0</v>
      </c>
      <c r="AV595" s="109">
        <f t="shared" si="322"/>
        <v>0</v>
      </c>
      <c r="AW595" s="199">
        <f t="shared" si="346"/>
        <v>0</v>
      </c>
      <c r="AX595" s="95">
        <f t="shared" si="323"/>
        <v>0</v>
      </c>
      <c r="AY595" s="194">
        <f t="shared" si="347"/>
        <v>0</v>
      </c>
      <c r="BA595" s="194">
        <f t="shared" si="348"/>
        <v>0</v>
      </c>
      <c r="BS595" s="96"/>
    </row>
    <row r="596" spans="1:71" hidden="1" x14ac:dyDescent="0.3">
      <c r="A596" s="21">
        <v>215</v>
      </c>
      <c r="B596" s="86">
        <f t="shared" si="304"/>
        <v>0</v>
      </c>
      <c r="C596" s="82">
        <f t="shared" si="305"/>
        <v>0</v>
      </c>
      <c r="D596" s="82">
        <f t="shared" si="307"/>
        <v>0</v>
      </c>
      <c r="E596" s="85">
        <f t="shared" si="306"/>
        <v>0</v>
      </c>
      <c r="F596" s="103">
        <f t="shared" si="324"/>
        <v>0</v>
      </c>
      <c r="G596" s="82">
        <f t="shared" si="325"/>
        <v>0</v>
      </c>
      <c r="H596" s="85">
        <f t="shared" si="326"/>
        <v>0</v>
      </c>
      <c r="I596" s="87">
        <f t="shared" si="327"/>
        <v>0</v>
      </c>
      <c r="J596" s="104">
        <f t="shared" si="328"/>
        <v>0</v>
      </c>
      <c r="K596" s="87">
        <f t="shared" si="308"/>
        <v>0</v>
      </c>
      <c r="L596" s="85">
        <f t="shared" si="309"/>
        <v>0</v>
      </c>
      <c r="M596" s="82">
        <f t="shared" si="329"/>
        <v>0</v>
      </c>
      <c r="N596" s="82">
        <f t="shared" si="310"/>
        <v>0</v>
      </c>
      <c r="O596" s="85">
        <f t="shared" si="330"/>
        <v>0</v>
      </c>
      <c r="P596" s="87">
        <f t="shared" si="331"/>
        <v>0</v>
      </c>
      <c r="Q596" s="85">
        <f t="shared" si="332"/>
        <v>0</v>
      </c>
      <c r="R596" s="87">
        <f t="shared" si="333"/>
        <v>0</v>
      </c>
      <c r="S596" s="85">
        <f t="shared" si="334"/>
        <v>0</v>
      </c>
      <c r="T596" s="87">
        <v>215</v>
      </c>
      <c r="U596" s="82"/>
      <c r="V596" s="108">
        <f t="shared" si="335"/>
        <v>49207</v>
      </c>
      <c r="W596" s="109">
        <f t="shared" si="311"/>
        <v>0</v>
      </c>
      <c r="X596" s="95">
        <f t="shared" si="312"/>
        <v>0</v>
      </c>
      <c r="Y596" s="110">
        <f t="shared" si="313"/>
        <v>215</v>
      </c>
      <c r="Z596" s="111">
        <f t="shared" si="336"/>
        <v>0</v>
      </c>
      <c r="AA596" s="112">
        <f t="shared" si="337"/>
        <v>0</v>
      </c>
      <c r="AB596" s="112">
        <f t="shared" si="314"/>
        <v>0</v>
      </c>
      <c r="AC596" s="111">
        <f t="shared" si="349"/>
        <v>0</v>
      </c>
      <c r="AD596" s="113">
        <f t="shared" si="352"/>
        <v>0</v>
      </c>
      <c r="AE596" s="114">
        <f t="shared" si="338"/>
        <v>0</v>
      </c>
      <c r="AF596" s="86">
        <f t="shared" si="350"/>
        <v>49207</v>
      </c>
      <c r="AG596" s="86">
        <f t="shared" si="353"/>
        <v>48842</v>
      </c>
      <c r="AH596" s="211">
        <f t="shared" si="356"/>
        <v>0</v>
      </c>
      <c r="AI596" s="213">
        <f t="shared" si="354"/>
        <v>0</v>
      </c>
      <c r="AJ596" s="218">
        <f t="shared" si="351"/>
        <v>5452</v>
      </c>
      <c r="AK596" s="103">
        <f t="shared" si="339"/>
        <v>0</v>
      </c>
      <c r="AL596" s="82">
        <f t="shared" si="340"/>
        <v>0</v>
      </c>
      <c r="AM596" s="105">
        <f t="shared" si="341"/>
        <v>0</v>
      </c>
      <c r="AN596" s="87">
        <f t="shared" si="342"/>
        <v>214</v>
      </c>
      <c r="AO596" s="240">
        <f t="shared" si="343"/>
        <v>0</v>
      </c>
      <c r="AP596" s="87">
        <f t="shared" si="344"/>
        <v>0</v>
      </c>
      <c r="AQ596" s="85">
        <f t="shared" si="345"/>
        <v>0</v>
      </c>
      <c r="AR596" s="232">
        <f t="shared" si="318"/>
        <v>0</v>
      </c>
      <c r="AS596" s="112">
        <f t="shared" si="355"/>
        <v>0</v>
      </c>
      <c r="AT596" s="125">
        <f t="shared" si="320"/>
        <v>0</v>
      </c>
      <c r="AU596" s="256">
        <f t="shared" si="321"/>
        <v>0</v>
      </c>
      <c r="AV596" s="109">
        <f t="shared" si="322"/>
        <v>0</v>
      </c>
      <c r="AW596" s="199">
        <f t="shared" si="346"/>
        <v>0</v>
      </c>
      <c r="AX596" s="95">
        <f t="shared" si="323"/>
        <v>0</v>
      </c>
      <c r="AY596" s="194">
        <f t="shared" si="347"/>
        <v>0</v>
      </c>
      <c r="BA596" s="194">
        <f t="shared" si="348"/>
        <v>0</v>
      </c>
      <c r="BS596" s="96"/>
    </row>
    <row r="597" spans="1:71" hidden="1" x14ac:dyDescent="0.3">
      <c r="A597" s="21">
        <v>216</v>
      </c>
      <c r="B597" s="86">
        <f t="shared" si="304"/>
        <v>0</v>
      </c>
      <c r="C597" s="82">
        <f t="shared" si="305"/>
        <v>0</v>
      </c>
      <c r="D597" s="82">
        <f t="shared" si="307"/>
        <v>0</v>
      </c>
      <c r="E597" s="85">
        <f t="shared" si="306"/>
        <v>0</v>
      </c>
      <c r="F597" s="103">
        <f t="shared" si="324"/>
        <v>0</v>
      </c>
      <c r="G597" s="82">
        <f t="shared" si="325"/>
        <v>0</v>
      </c>
      <c r="H597" s="85">
        <f t="shared" si="326"/>
        <v>0</v>
      </c>
      <c r="I597" s="87">
        <f t="shared" si="327"/>
        <v>0</v>
      </c>
      <c r="J597" s="104">
        <f t="shared" si="328"/>
        <v>0</v>
      </c>
      <c r="K597" s="87">
        <f t="shared" si="308"/>
        <v>0</v>
      </c>
      <c r="L597" s="85">
        <f t="shared" si="309"/>
        <v>0</v>
      </c>
      <c r="M597" s="82">
        <f t="shared" si="329"/>
        <v>0</v>
      </c>
      <c r="N597" s="82">
        <f t="shared" si="310"/>
        <v>0</v>
      </c>
      <c r="O597" s="85">
        <f t="shared" si="330"/>
        <v>0</v>
      </c>
      <c r="P597" s="87">
        <f t="shared" si="331"/>
        <v>0</v>
      </c>
      <c r="Q597" s="85">
        <f t="shared" si="332"/>
        <v>0</v>
      </c>
      <c r="R597" s="87">
        <f t="shared" si="333"/>
        <v>0</v>
      </c>
      <c r="S597" s="85">
        <f t="shared" si="334"/>
        <v>0</v>
      </c>
      <c r="T597" s="87">
        <v>216</v>
      </c>
      <c r="U597" s="82"/>
      <c r="V597" s="108">
        <f t="shared" si="335"/>
        <v>49237</v>
      </c>
      <c r="W597" s="109">
        <f t="shared" si="311"/>
        <v>0</v>
      </c>
      <c r="X597" s="95">
        <f t="shared" si="312"/>
        <v>0</v>
      </c>
      <c r="Y597" s="110">
        <f t="shared" si="313"/>
        <v>216</v>
      </c>
      <c r="Z597" s="111">
        <f t="shared" si="336"/>
        <v>0</v>
      </c>
      <c r="AA597" s="112">
        <f t="shared" si="337"/>
        <v>0</v>
      </c>
      <c r="AB597" s="112">
        <f t="shared" si="314"/>
        <v>0</v>
      </c>
      <c r="AC597" s="111">
        <f t="shared" si="349"/>
        <v>0</v>
      </c>
      <c r="AD597" s="113">
        <f t="shared" si="352"/>
        <v>0</v>
      </c>
      <c r="AE597" s="114">
        <f t="shared" si="338"/>
        <v>0</v>
      </c>
      <c r="AF597" s="86">
        <f t="shared" si="350"/>
        <v>49237</v>
      </c>
      <c r="AG597" s="86">
        <f t="shared" si="353"/>
        <v>48872</v>
      </c>
      <c r="AH597" s="211">
        <f t="shared" si="356"/>
        <v>0</v>
      </c>
      <c r="AI597" s="213">
        <f t="shared" si="354"/>
        <v>0</v>
      </c>
      <c r="AJ597" s="218">
        <f t="shared" si="351"/>
        <v>5452</v>
      </c>
      <c r="AK597" s="103">
        <f t="shared" si="339"/>
        <v>0</v>
      </c>
      <c r="AL597" s="82">
        <f t="shared" si="340"/>
        <v>0</v>
      </c>
      <c r="AM597" s="105">
        <f t="shared" si="341"/>
        <v>0</v>
      </c>
      <c r="AN597" s="87">
        <f t="shared" si="342"/>
        <v>215</v>
      </c>
      <c r="AO597" s="240">
        <f t="shared" si="343"/>
        <v>0</v>
      </c>
      <c r="AP597" s="87">
        <f t="shared" si="344"/>
        <v>0</v>
      </c>
      <c r="AQ597" s="85">
        <f t="shared" si="345"/>
        <v>0</v>
      </c>
      <c r="AR597" s="232">
        <f t="shared" si="318"/>
        <v>0</v>
      </c>
      <c r="AS597" s="112">
        <f t="shared" si="355"/>
        <v>0</v>
      </c>
      <c r="AT597" s="125">
        <f t="shared" si="320"/>
        <v>0</v>
      </c>
      <c r="AU597" s="256">
        <f t="shared" si="321"/>
        <v>0</v>
      </c>
      <c r="AV597" s="109">
        <f t="shared" si="322"/>
        <v>0</v>
      </c>
      <c r="AW597" s="199">
        <f t="shared" si="346"/>
        <v>0</v>
      </c>
      <c r="AX597" s="95">
        <f t="shared" si="323"/>
        <v>0</v>
      </c>
      <c r="AY597" s="194">
        <f t="shared" si="347"/>
        <v>0</v>
      </c>
      <c r="BA597" s="194">
        <f t="shared" si="348"/>
        <v>0</v>
      </c>
      <c r="BS597" s="96"/>
    </row>
    <row r="598" spans="1:71" hidden="1" x14ac:dyDescent="0.3">
      <c r="A598" s="21">
        <v>217</v>
      </c>
      <c r="B598" s="86">
        <f t="shared" si="304"/>
        <v>0</v>
      </c>
      <c r="C598" s="82">
        <f t="shared" si="305"/>
        <v>0</v>
      </c>
      <c r="D598" s="82">
        <f t="shared" si="307"/>
        <v>0</v>
      </c>
      <c r="E598" s="85">
        <f t="shared" si="306"/>
        <v>0</v>
      </c>
      <c r="F598" s="103">
        <f t="shared" si="324"/>
        <v>0</v>
      </c>
      <c r="G598" s="82">
        <f t="shared" si="325"/>
        <v>0</v>
      </c>
      <c r="H598" s="85">
        <f t="shared" si="326"/>
        <v>0</v>
      </c>
      <c r="I598" s="87">
        <f t="shared" si="327"/>
        <v>0</v>
      </c>
      <c r="J598" s="104">
        <f t="shared" si="328"/>
        <v>0</v>
      </c>
      <c r="K598" s="87">
        <f t="shared" si="308"/>
        <v>0</v>
      </c>
      <c r="L598" s="85">
        <f t="shared" si="309"/>
        <v>0</v>
      </c>
      <c r="M598" s="82">
        <f t="shared" si="329"/>
        <v>0</v>
      </c>
      <c r="N598" s="82">
        <f t="shared" si="310"/>
        <v>0</v>
      </c>
      <c r="O598" s="85">
        <f t="shared" si="330"/>
        <v>0</v>
      </c>
      <c r="P598" s="87">
        <f t="shared" si="331"/>
        <v>0</v>
      </c>
      <c r="Q598" s="85">
        <f t="shared" si="332"/>
        <v>0</v>
      </c>
      <c r="R598" s="87">
        <f t="shared" si="333"/>
        <v>0</v>
      </c>
      <c r="S598" s="85">
        <f t="shared" si="334"/>
        <v>0</v>
      </c>
      <c r="T598" s="87">
        <v>217</v>
      </c>
      <c r="U598" s="82">
        <f>T598</f>
        <v>217</v>
      </c>
      <c r="V598" s="108">
        <f t="shared" si="335"/>
        <v>49268</v>
      </c>
      <c r="W598" s="109">
        <f t="shared" si="311"/>
        <v>0</v>
      </c>
      <c r="X598" s="95">
        <f t="shared" si="312"/>
        <v>0</v>
      </c>
      <c r="Y598" s="110">
        <f t="shared" si="313"/>
        <v>217</v>
      </c>
      <c r="Z598" s="111">
        <f t="shared" si="336"/>
        <v>0</v>
      </c>
      <c r="AA598" s="112">
        <f t="shared" si="337"/>
        <v>0</v>
      </c>
      <c r="AB598" s="112">
        <f t="shared" si="314"/>
        <v>0</v>
      </c>
      <c r="AC598" s="111">
        <f t="shared" si="349"/>
        <v>0</v>
      </c>
      <c r="AD598" s="113">
        <f t="shared" si="352"/>
        <v>0</v>
      </c>
      <c r="AE598" s="114">
        <f t="shared" si="338"/>
        <v>0</v>
      </c>
      <c r="AF598" s="86">
        <f t="shared" si="350"/>
        <v>49268</v>
      </c>
      <c r="AG598" s="86">
        <f t="shared" si="353"/>
        <v>48903</v>
      </c>
      <c r="AH598" s="211">
        <f t="shared" si="356"/>
        <v>0</v>
      </c>
      <c r="AI598" s="213">
        <f t="shared" si="354"/>
        <v>0</v>
      </c>
      <c r="AJ598" s="218">
        <f t="shared" si="351"/>
        <v>5452</v>
      </c>
      <c r="AK598" s="103">
        <f t="shared" si="339"/>
        <v>0</v>
      </c>
      <c r="AL598" s="82">
        <f t="shared" si="340"/>
        <v>0</v>
      </c>
      <c r="AM598" s="105">
        <f t="shared" si="341"/>
        <v>0</v>
      </c>
      <c r="AN598" s="87">
        <f t="shared" si="342"/>
        <v>216</v>
      </c>
      <c r="AO598" s="240">
        <f t="shared" si="343"/>
        <v>0</v>
      </c>
      <c r="AP598" s="87">
        <f t="shared" si="344"/>
        <v>0</v>
      </c>
      <c r="AQ598" s="85">
        <f t="shared" si="345"/>
        <v>0</v>
      </c>
      <c r="AR598" s="232">
        <f t="shared" si="318"/>
        <v>0</v>
      </c>
      <c r="AS598" s="112">
        <f t="shared" si="355"/>
        <v>0</v>
      </c>
      <c r="AT598" s="125">
        <f t="shared" si="320"/>
        <v>0</v>
      </c>
      <c r="AU598" s="256">
        <f t="shared" si="321"/>
        <v>0</v>
      </c>
      <c r="AV598" s="109">
        <f t="shared" si="322"/>
        <v>0</v>
      </c>
      <c r="AW598" s="199">
        <f t="shared" si="346"/>
        <v>0</v>
      </c>
      <c r="AX598" s="95">
        <f t="shared" si="323"/>
        <v>0</v>
      </c>
      <c r="AY598" s="194">
        <f t="shared" si="347"/>
        <v>0</v>
      </c>
      <c r="BA598" s="194">
        <f t="shared" si="348"/>
        <v>0</v>
      </c>
      <c r="BS598" s="96"/>
    </row>
    <row r="599" spans="1:71" hidden="1" x14ac:dyDescent="0.3">
      <c r="A599" s="21">
        <v>218</v>
      </c>
      <c r="B599" s="86">
        <f t="shared" si="304"/>
        <v>0</v>
      </c>
      <c r="C599" s="82">
        <f t="shared" si="305"/>
        <v>0</v>
      </c>
      <c r="D599" s="82">
        <f t="shared" si="307"/>
        <v>0</v>
      </c>
      <c r="E599" s="85">
        <f t="shared" si="306"/>
        <v>0</v>
      </c>
      <c r="F599" s="103">
        <f t="shared" si="324"/>
        <v>0</v>
      </c>
      <c r="G599" s="82">
        <f t="shared" si="325"/>
        <v>0</v>
      </c>
      <c r="H599" s="85">
        <f t="shared" si="326"/>
        <v>0</v>
      </c>
      <c r="I599" s="87">
        <f t="shared" si="327"/>
        <v>0</v>
      </c>
      <c r="J599" s="104">
        <f t="shared" si="328"/>
        <v>0</v>
      </c>
      <c r="K599" s="87">
        <f t="shared" si="308"/>
        <v>0</v>
      </c>
      <c r="L599" s="85">
        <f t="shared" si="309"/>
        <v>0</v>
      </c>
      <c r="M599" s="82">
        <f t="shared" si="329"/>
        <v>0</v>
      </c>
      <c r="N599" s="82">
        <f t="shared" si="310"/>
        <v>0</v>
      </c>
      <c r="O599" s="85">
        <f t="shared" si="330"/>
        <v>0</v>
      </c>
      <c r="P599" s="87">
        <f t="shared" si="331"/>
        <v>0</v>
      </c>
      <c r="Q599" s="85">
        <f t="shared" si="332"/>
        <v>0</v>
      </c>
      <c r="R599" s="87">
        <f t="shared" si="333"/>
        <v>0</v>
      </c>
      <c r="S599" s="85">
        <f t="shared" si="334"/>
        <v>0</v>
      </c>
      <c r="T599" s="87">
        <v>218</v>
      </c>
      <c r="U599" s="82"/>
      <c r="V599" s="108">
        <f t="shared" si="335"/>
        <v>49298</v>
      </c>
      <c r="W599" s="109">
        <f t="shared" si="311"/>
        <v>0</v>
      </c>
      <c r="X599" s="95">
        <f t="shared" si="312"/>
        <v>0</v>
      </c>
      <c r="Y599" s="110">
        <f t="shared" si="313"/>
        <v>218</v>
      </c>
      <c r="Z599" s="111">
        <f t="shared" si="336"/>
        <v>0</v>
      </c>
      <c r="AA599" s="112">
        <f t="shared" si="337"/>
        <v>0</v>
      </c>
      <c r="AB599" s="112">
        <f t="shared" si="314"/>
        <v>0</v>
      </c>
      <c r="AC599" s="111">
        <f t="shared" si="349"/>
        <v>0</v>
      </c>
      <c r="AD599" s="113">
        <f t="shared" si="352"/>
        <v>0</v>
      </c>
      <c r="AE599" s="114">
        <f t="shared" si="338"/>
        <v>0</v>
      </c>
      <c r="AF599" s="86">
        <f t="shared" si="350"/>
        <v>49298</v>
      </c>
      <c r="AG599" s="86">
        <f t="shared" si="353"/>
        <v>48933</v>
      </c>
      <c r="AH599" s="211">
        <f t="shared" si="356"/>
        <v>0</v>
      </c>
      <c r="AI599" s="213">
        <f t="shared" si="354"/>
        <v>0</v>
      </c>
      <c r="AJ599" s="218">
        <f t="shared" si="351"/>
        <v>5452</v>
      </c>
      <c r="AK599" s="103">
        <f t="shared" si="339"/>
        <v>0</v>
      </c>
      <c r="AL599" s="82">
        <f t="shared" si="340"/>
        <v>0</v>
      </c>
      <c r="AM599" s="105">
        <f t="shared" si="341"/>
        <v>0</v>
      </c>
      <c r="AN599" s="87">
        <f t="shared" si="342"/>
        <v>217</v>
      </c>
      <c r="AO599" s="240">
        <f t="shared" si="343"/>
        <v>0</v>
      </c>
      <c r="AP599" s="87">
        <f t="shared" si="344"/>
        <v>0</v>
      </c>
      <c r="AQ599" s="85">
        <f t="shared" si="345"/>
        <v>0</v>
      </c>
      <c r="AR599" s="232">
        <f t="shared" si="318"/>
        <v>0</v>
      </c>
      <c r="AS599" s="112">
        <f t="shared" si="355"/>
        <v>0</v>
      </c>
      <c r="AT599" s="125">
        <f t="shared" si="320"/>
        <v>0</v>
      </c>
      <c r="AU599" s="256">
        <f t="shared" si="321"/>
        <v>0</v>
      </c>
      <c r="AV599" s="109">
        <f t="shared" si="322"/>
        <v>0</v>
      </c>
      <c r="AW599" s="199">
        <f t="shared" si="346"/>
        <v>0</v>
      </c>
      <c r="AX599" s="95">
        <f t="shared" si="323"/>
        <v>0</v>
      </c>
      <c r="AY599" s="194">
        <f t="shared" si="347"/>
        <v>0</v>
      </c>
      <c r="BA599" s="194">
        <f t="shared" si="348"/>
        <v>0</v>
      </c>
      <c r="BS599" s="96"/>
    </row>
    <row r="600" spans="1:71" hidden="1" x14ac:dyDescent="0.3">
      <c r="A600" s="21">
        <v>219</v>
      </c>
      <c r="B600" s="86">
        <f t="shared" si="304"/>
        <v>0</v>
      </c>
      <c r="C600" s="82">
        <f t="shared" si="305"/>
        <v>0</v>
      </c>
      <c r="D600" s="82">
        <f t="shared" si="307"/>
        <v>0</v>
      </c>
      <c r="E600" s="85">
        <f t="shared" si="306"/>
        <v>0</v>
      </c>
      <c r="F600" s="103">
        <f t="shared" si="324"/>
        <v>0</v>
      </c>
      <c r="G600" s="82">
        <f t="shared" si="325"/>
        <v>0</v>
      </c>
      <c r="H600" s="85">
        <f t="shared" si="326"/>
        <v>0</v>
      </c>
      <c r="I600" s="87">
        <f t="shared" si="327"/>
        <v>0</v>
      </c>
      <c r="J600" s="104">
        <f t="shared" si="328"/>
        <v>0</v>
      </c>
      <c r="K600" s="87">
        <f t="shared" si="308"/>
        <v>0</v>
      </c>
      <c r="L600" s="85">
        <f t="shared" si="309"/>
        <v>0</v>
      </c>
      <c r="M600" s="82">
        <f t="shared" si="329"/>
        <v>0</v>
      </c>
      <c r="N600" s="82">
        <f t="shared" si="310"/>
        <v>0</v>
      </c>
      <c r="O600" s="85">
        <f t="shared" si="330"/>
        <v>0</v>
      </c>
      <c r="P600" s="87">
        <f t="shared" si="331"/>
        <v>0</v>
      </c>
      <c r="Q600" s="85">
        <f t="shared" si="332"/>
        <v>0</v>
      </c>
      <c r="R600" s="87">
        <f t="shared" si="333"/>
        <v>0</v>
      </c>
      <c r="S600" s="85">
        <f t="shared" si="334"/>
        <v>0</v>
      </c>
      <c r="T600" s="87">
        <v>219</v>
      </c>
      <c r="U600" s="82"/>
      <c r="V600" s="108">
        <f t="shared" si="335"/>
        <v>49329</v>
      </c>
      <c r="W600" s="109">
        <f t="shared" si="311"/>
        <v>0</v>
      </c>
      <c r="X600" s="95">
        <f t="shared" si="312"/>
        <v>0</v>
      </c>
      <c r="Y600" s="110">
        <f t="shared" si="313"/>
        <v>219</v>
      </c>
      <c r="Z600" s="111">
        <f t="shared" si="336"/>
        <v>0</v>
      </c>
      <c r="AA600" s="112">
        <f t="shared" si="337"/>
        <v>0</v>
      </c>
      <c r="AB600" s="112">
        <f t="shared" si="314"/>
        <v>0</v>
      </c>
      <c r="AC600" s="111">
        <f t="shared" si="349"/>
        <v>0</v>
      </c>
      <c r="AD600" s="113">
        <f t="shared" si="352"/>
        <v>0</v>
      </c>
      <c r="AE600" s="114">
        <f t="shared" si="338"/>
        <v>0</v>
      </c>
      <c r="AF600" s="86">
        <f t="shared" si="350"/>
        <v>49329</v>
      </c>
      <c r="AG600" s="86">
        <f t="shared" si="353"/>
        <v>48964</v>
      </c>
      <c r="AH600" s="211">
        <f t="shared" si="356"/>
        <v>0</v>
      </c>
      <c r="AI600" s="213">
        <f t="shared" si="354"/>
        <v>0</v>
      </c>
      <c r="AJ600" s="218">
        <f t="shared" si="351"/>
        <v>5452</v>
      </c>
      <c r="AK600" s="103">
        <f t="shared" si="339"/>
        <v>0</v>
      </c>
      <c r="AL600" s="82">
        <f t="shared" si="340"/>
        <v>0</v>
      </c>
      <c r="AM600" s="105">
        <f t="shared" si="341"/>
        <v>0</v>
      </c>
      <c r="AN600" s="87">
        <f t="shared" si="342"/>
        <v>218</v>
      </c>
      <c r="AO600" s="240">
        <f t="shared" si="343"/>
        <v>0</v>
      </c>
      <c r="AP600" s="87">
        <f t="shared" si="344"/>
        <v>0</v>
      </c>
      <c r="AQ600" s="85">
        <f t="shared" si="345"/>
        <v>0</v>
      </c>
      <c r="AR600" s="232">
        <f t="shared" si="318"/>
        <v>0</v>
      </c>
      <c r="AS600" s="112">
        <f t="shared" si="355"/>
        <v>0</v>
      </c>
      <c r="AT600" s="125">
        <f t="shared" si="320"/>
        <v>0</v>
      </c>
      <c r="AU600" s="256">
        <f t="shared" si="321"/>
        <v>0</v>
      </c>
      <c r="AV600" s="109">
        <f t="shared" si="322"/>
        <v>0</v>
      </c>
      <c r="AW600" s="199">
        <f t="shared" si="346"/>
        <v>0</v>
      </c>
      <c r="AX600" s="95">
        <f t="shared" si="323"/>
        <v>0</v>
      </c>
      <c r="AY600" s="194">
        <f t="shared" si="347"/>
        <v>0</v>
      </c>
      <c r="BA600" s="194">
        <f t="shared" si="348"/>
        <v>0</v>
      </c>
      <c r="BS600" s="96"/>
    </row>
    <row r="601" spans="1:71" hidden="1" x14ac:dyDescent="0.3">
      <c r="A601" s="21">
        <v>220</v>
      </c>
      <c r="B601" s="86">
        <f t="shared" si="304"/>
        <v>0</v>
      </c>
      <c r="C601" s="82">
        <f t="shared" si="305"/>
        <v>0</v>
      </c>
      <c r="D601" s="82">
        <f t="shared" si="307"/>
        <v>0</v>
      </c>
      <c r="E601" s="85">
        <f t="shared" si="306"/>
        <v>0</v>
      </c>
      <c r="F601" s="103">
        <f t="shared" si="324"/>
        <v>0</v>
      </c>
      <c r="G601" s="82">
        <f t="shared" si="325"/>
        <v>0</v>
      </c>
      <c r="H601" s="85">
        <f t="shared" si="326"/>
        <v>0</v>
      </c>
      <c r="I601" s="87">
        <f t="shared" si="327"/>
        <v>0</v>
      </c>
      <c r="J601" s="104">
        <f t="shared" si="328"/>
        <v>0</v>
      </c>
      <c r="K601" s="87">
        <f t="shared" si="308"/>
        <v>0</v>
      </c>
      <c r="L601" s="85">
        <f t="shared" si="309"/>
        <v>0</v>
      </c>
      <c r="M601" s="82">
        <f t="shared" si="329"/>
        <v>0</v>
      </c>
      <c r="N601" s="82">
        <f t="shared" si="310"/>
        <v>0</v>
      </c>
      <c r="O601" s="85">
        <f t="shared" si="330"/>
        <v>0</v>
      </c>
      <c r="P601" s="87">
        <f t="shared" si="331"/>
        <v>0</v>
      </c>
      <c r="Q601" s="85">
        <f t="shared" si="332"/>
        <v>0</v>
      </c>
      <c r="R601" s="87">
        <f t="shared" si="333"/>
        <v>0</v>
      </c>
      <c r="S601" s="85">
        <f t="shared" si="334"/>
        <v>0</v>
      </c>
      <c r="T601" s="87">
        <v>220</v>
      </c>
      <c r="U601" s="82"/>
      <c r="V601" s="108">
        <f t="shared" si="335"/>
        <v>49360</v>
      </c>
      <c r="W601" s="109">
        <f t="shared" si="311"/>
        <v>0</v>
      </c>
      <c r="X601" s="95">
        <f t="shared" si="312"/>
        <v>0</v>
      </c>
      <c r="Y601" s="110">
        <f t="shared" si="313"/>
        <v>220</v>
      </c>
      <c r="Z601" s="111">
        <f t="shared" si="336"/>
        <v>0</v>
      </c>
      <c r="AA601" s="112">
        <f t="shared" si="337"/>
        <v>0</v>
      </c>
      <c r="AB601" s="112">
        <f t="shared" si="314"/>
        <v>0</v>
      </c>
      <c r="AC601" s="111">
        <f t="shared" si="349"/>
        <v>0</v>
      </c>
      <c r="AD601" s="113">
        <f t="shared" si="352"/>
        <v>0</v>
      </c>
      <c r="AE601" s="114">
        <f t="shared" si="338"/>
        <v>0</v>
      </c>
      <c r="AF601" s="86">
        <f t="shared" si="350"/>
        <v>49360</v>
      </c>
      <c r="AG601" s="86">
        <f t="shared" si="353"/>
        <v>48995</v>
      </c>
      <c r="AH601" s="211">
        <f t="shared" si="356"/>
        <v>0</v>
      </c>
      <c r="AI601" s="213">
        <f t="shared" si="354"/>
        <v>0</v>
      </c>
      <c r="AJ601" s="218">
        <f t="shared" si="351"/>
        <v>5452</v>
      </c>
      <c r="AK601" s="103">
        <f t="shared" si="339"/>
        <v>0</v>
      </c>
      <c r="AL601" s="82">
        <f t="shared" si="340"/>
        <v>0</v>
      </c>
      <c r="AM601" s="105">
        <f t="shared" si="341"/>
        <v>0</v>
      </c>
      <c r="AN601" s="87">
        <f t="shared" si="342"/>
        <v>219</v>
      </c>
      <c r="AO601" s="240">
        <f t="shared" si="343"/>
        <v>0</v>
      </c>
      <c r="AP601" s="87">
        <f t="shared" si="344"/>
        <v>0</v>
      </c>
      <c r="AQ601" s="85">
        <f t="shared" si="345"/>
        <v>0</v>
      </c>
      <c r="AR601" s="232">
        <f t="shared" si="318"/>
        <v>0</v>
      </c>
      <c r="AS601" s="112">
        <f t="shared" si="355"/>
        <v>0</v>
      </c>
      <c r="AT601" s="125">
        <f t="shared" si="320"/>
        <v>0</v>
      </c>
      <c r="AU601" s="256">
        <f t="shared" si="321"/>
        <v>0</v>
      </c>
      <c r="AV601" s="109">
        <f t="shared" si="322"/>
        <v>0</v>
      </c>
      <c r="AW601" s="199">
        <f t="shared" si="346"/>
        <v>0</v>
      </c>
      <c r="AX601" s="95">
        <f t="shared" si="323"/>
        <v>0</v>
      </c>
      <c r="AY601" s="194">
        <f t="shared" si="347"/>
        <v>0</v>
      </c>
      <c r="BA601" s="194">
        <f t="shared" si="348"/>
        <v>0</v>
      </c>
      <c r="BS601" s="96"/>
    </row>
    <row r="602" spans="1:71" hidden="1" x14ac:dyDescent="0.3">
      <c r="A602" s="21">
        <v>221</v>
      </c>
      <c r="B602" s="86">
        <f t="shared" si="304"/>
        <v>0</v>
      </c>
      <c r="C602" s="82">
        <f t="shared" si="305"/>
        <v>0</v>
      </c>
      <c r="D602" s="82">
        <f t="shared" si="307"/>
        <v>0</v>
      </c>
      <c r="E602" s="85">
        <f t="shared" si="306"/>
        <v>0</v>
      </c>
      <c r="F602" s="103">
        <f t="shared" si="324"/>
        <v>0</v>
      </c>
      <c r="G602" s="82">
        <f t="shared" si="325"/>
        <v>0</v>
      </c>
      <c r="H602" s="85">
        <f t="shared" si="326"/>
        <v>0</v>
      </c>
      <c r="I602" s="87">
        <f t="shared" si="327"/>
        <v>0</v>
      </c>
      <c r="J602" s="104">
        <f t="shared" si="328"/>
        <v>0</v>
      </c>
      <c r="K602" s="87">
        <f t="shared" si="308"/>
        <v>0</v>
      </c>
      <c r="L602" s="85">
        <f t="shared" si="309"/>
        <v>0</v>
      </c>
      <c r="M602" s="82">
        <f t="shared" si="329"/>
        <v>0</v>
      </c>
      <c r="N602" s="82">
        <f t="shared" si="310"/>
        <v>0</v>
      </c>
      <c r="O602" s="85">
        <f t="shared" si="330"/>
        <v>0</v>
      </c>
      <c r="P602" s="87">
        <f t="shared" si="331"/>
        <v>0</v>
      </c>
      <c r="Q602" s="85">
        <f t="shared" si="332"/>
        <v>0</v>
      </c>
      <c r="R602" s="87">
        <f t="shared" si="333"/>
        <v>0</v>
      </c>
      <c r="S602" s="85">
        <f t="shared" si="334"/>
        <v>0</v>
      </c>
      <c r="T602" s="87">
        <v>221</v>
      </c>
      <c r="U602" s="82"/>
      <c r="V602" s="108">
        <f t="shared" si="335"/>
        <v>49388</v>
      </c>
      <c r="W602" s="109">
        <f t="shared" si="311"/>
        <v>0</v>
      </c>
      <c r="X602" s="95">
        <f t="shared" si="312"/>
        <v>0</v>
      </c>
      <c r="Y602" s="110">
        <f t="shared" si="313"/>
        <v>221</v>
      </c>
      <c r="Z602" s="111">
        <f t="shared" si="336"/>
        <v>0</v>
      </c>
      <c r="AA602" s="112">
        <f t="shared" si="337"/>
        <v>0</v>
      </c>
      <c r="AB602" s="112">
        <f t="shared" si="314"/>
        <v>0</v>
      </c>
      <c r="AC602" s="111">
        <f t="shared" si="349"/>
        <v>0</v>
      </c>
      <c r="AD602" s="113">
        <f t="shared" si="352"/>
        <v>0</v>
      </c>
      <c r="AE602" s="114">
        <f t="shared" si="338"/>
        <v>0</v>
      </c>
      <c r="AF602" s="86">
        <f t="shared" si="350"/>
        <v>49388</v>
      </c>
      <c r="AG602" s="86">
        <f t="shared" si="353"/>
        <v>49023</v>
      </c>
      <c r="AH602" s="211">
        <f t="shared" si="356"/>
        <v>0</v>
      </c>
      <c r="AI602" s="213">
        <f t="shared" si="354"/>
        <v>0</v>
      </c>
      <c r="AJ602" s="218">
        <f t="shared" si="351"/>
        <v>5452</v>
      </c>
      <c r="AK602" s="103">
        <f t="shared" si="339"/>
        <v>0</v>
      </c>
      <c r="AL602" s="82">
        <f t="shared" si="340"/>
        <v>0</v>
      </c>
      <c r="AM602" s="105">
        <f t="shared" si="341"/>
        <v>0</v>
      </c>
      <c r="AN602" s="87">
        <f t="shared" si="342"/>
        <v>220</v>
      </c>
      <c r="AO602" s="240">
        <f t="shared" si="343"/>
        <v>0</v>
      </c>
      <c r="AP602" s="87">
        <f t="shared" si="344"/>
        <v>0</v>
      </c>
      <c r="AQ602" s="85">
        <f t="shared" si="345"/>
        <v>0</v>
      </c>
      <c r="AR602" s="232">
        <f t="shared" si="318"/>
        <v>0</v>
      </c>
      <c r="AS602" s="112">
        <f t="shared" si="355"/>
        <v>0</v>
      </c>
      <c r="AT602" s="125">
        <f t="shared" si="320"/>
        <v>0</v>
      </c>
      <c r="AU602" s="256">
        <f t="shared" si="321"/>
        <v>0</v>
      </c>
      <c r="AV602" s="109">
        <f t="shared" si="322"/>
        <v>0</v>
      </c>
      <c r="AW602" s="199">
        <f t="shared" si="346"/>
        <v>0</v>
      </c>
      <c r="AX602" s="95">
        <f t="shared" si="323"/>
        <v>0</v>
      </c>
      <c r="AY602" s="194">
        <f t="shared" si="347"/>
        <v>0</v>
      </c>
      <c r="BA602" s="194">
        <f t="shared" si="348"/>
        <v>0</v>
      </c>
      <c r="BS602" s="96"/>
    </row>
    <row r="603" spans="1:71" hidden="1" x14ac:dyDescent="0.3">
      <c r="A603" s="21">
        <v>222</v>
      </c>
      <c r="B603" s="86">
        <f t="shared" si="304"/>
        <v>0</v>
      </c>
      <c r="C603" s="82">
        <f t="shared" si="305"/>
        <v>0</v>
      </c>
      <c r="D603" s="82">
        <f t="shared" si="307"/>
        <v>0</v>
      </c>
      <c r="E603" s="85">
        <f t="shared" si="306"/>
        <v>0</v>
      </c>
      <c r="F603" s="103">
        <f t="shared" si="324"/>
        <v>0</v>
      </c>
      <c r="G603" s="82">
        <f t="shared" si="325"/>
        <v>0</v>
      </c>
      <c r="H603" s="85">
        <f t="shared" si="326"/>
        <v>0</v>
      </c>
      <c r="I603" s="87">
        <f t="shared" si="327"/>
        <v>0</v>
      </c>
      <c r="J603" s="104">
        <f t="shared" si="328"/>
        <v>0</v>
      </c>
      <c r="K603" s="87">
        <f t="shared" si="308"/>
        <v>0</v>
      </c>
      <c r="L603" s="85">
        <f t="shared" si="309"/>
        <v>0</v>
      </c>
      <c r="M603" s="82">
        <f t="shared" si="329"/>
        <v>0</v>
      </c>
      <c r="N603" s="82">
        <f t="shared" si="310"/>
        <v>0</v>
      </c>
      <c r="O603" s="85">
        <f t="shared" si="330"/>
        <v>0</v>
      </c>
      <c r="P603" s="87">
        <f t="shared" si="331"/>
        <v>0</v>
      </c>
      <c r="Q603" s="85">
        <f t="shared" si="332"/>
        <v>0</v>
      </c>
      <c r="R603" s="87">
        <f t="shared" si="333"/>
        <v>0</v>
      </c>
      <c r="S603" s="85">
        <f t="shared" si="334"/>
        <v>0</v>
      </c>
      <c r="T603" s="87">
        <v>222</v>
      </c>
      <c r="U603" s="82"/>
      <c r="V603" s="108">
        <f t="shared" si="335"/>
        <v>49419</v>
      </c>
      <c r="W603" s="109">
        <f t="shared" si="311"/>
        <v>0</v>
      </c>
      <c r="X603" s="95">
        <f t="shared" si="312"/>
        <v>0</v>
      </c>
      <c r="Y603" s="110">
        <f t="shared" si="313"/>
        <v>222</v>
      </c>
      <c r="Z603" s="111">
        <f t="shared" si="336"/>
        <v>0</v>
      </c>
      <c r="AA603" s="112">
        <f t="shared" si="337"/>
        <v>0</v>
      </c>
      <c r="AB603" s="112">
        <f t="shared" si="314"/>
        <v>0</v>
      </c>
      <c r="AC603" s="111">
        <f t="shared" si="349"/>
        <v>0</v>
      </c>
      <c r="AD603" s="113">
        <f t="shared" si="352"/>
        <v>0</v>
      </c>
      <c r="AE603" s="114">
        <f t="shared" si="338"/>
        <v>0</v>
      </c>
      <c r="AF603" s="86">
        <f t="shared" si="350"/>
        <v>49419</v>
      </c>
      <c r="AG603" s="86">
        <f t="shared" si="353"/>
        <v>49054</v>
      </c>
      <c r="AH603" s="211">
        <f t="shared" si="356"/>
        <v>0</v>
      </c>
      <c r="AI603" s="213">
        <f t="shared" si="354"/>
        <v>0</v>
      </c>
      <c r="AJ603" s="218">
        <f t="shared" si="351"/>
        <v>5452</v>
      </c>
      <c r="AK603" s="103">
        <f t="shared" si="339"/>
        <v>0</v>
      </c>
      <c r="AL603" s="82">
        <f t="shared" si="340"/>
        <v>0</v>
      </c>
      <c r="AM603" s="105">
        <f t="shared" si="341"/>
        <v>0</v>
      </c>
      <c r="AN603" s="87">
        <f t="shared" si="342"/>
        <v>221</v>
      </c>
      <c r="AO603" s="240">
        <f t="shared" si="343"/>
        <v>0</v>
      </c>
      <c r="AP603" s="87">
        <f t="shared" si="344"/>
        <v>0</v>
      </c>
      <c r="AQ603" s="85">
        <f t="shared" si="345"/>
        <v>0</v>
      </c>
      <c r="AR603" s="232">
        <f t="shared" si="318"/>
        <v>0</v>
      </c>
      <c r="AS603" s="112">
        <f t="shared" si="355"/>
        <v>0</v>
      </c>
      <c r="AT603" s="125">
        <f t="shared" si="320"/>
        <v>0</v>
      </c>
      <c r="AU603" s="256">
        <f t="shared" si="321"/>
        <v>0</v>
      </c>
      <c r="AV603" s="109">
        <f t="shared" si="322"/>
        <v>0</v>
      </c>
      <c r="AW603" s="199">
        <f t="shared" si="346"/>
        <v>0</v>
      </c>
      <c r="AX603" s="95">
        <f t="shared" si="323"/>
        <v>0</v>
      </c>
      <c r="AY603" s="194">
        <f t="shared" si="347"/>
        <v>0</v>
      </c>
      <c r="BA603" s="194">
        <f t="shared" si="348"/>
        <v>0</v>
      </c>
      <c r="BS603" s="96"/>
    </row>
    <row r="604" spans="1:71" hidden="1" x14ac:dyDescent="0.3">
      <c r="A604" s="21">
        <v>223</v>
      </c>
      <c r="B604" s="86">
        <f t="shared" si="304"/>
        <v>0</v>
      </c>
      <c r="C604" s="82">
        <f t="shared" si="305"/>
        <v>0</v>
      </c>
      <c r="D604" s="82">
        <f t="shared" si="307"/>
        <v>0</v>
      </c>
      <c r="E604" s="85">
        <f t="shared" si="306"/>
        <v>0</v>
      </c>
      <c r="F604" s="103">
        <f t="shared" si="324"/>
        <v>0</v>
      </c>
      <c r="G604" s="82">
        <f t="shared" si="325"/>
        <v>0</v>
      </c>
      <c r="H604" s="85">
        <f t="shared" si="326"/>
        <v>0</v>
      </c>
      <c r="I604" s="87">
        <f t="shared" si="327"/>
        <v>0</v>
      </c>
      <c r="J604" s="104">
        <f t="shared" si="328"/>
        <v>0</v>
      </c>
      <c r="K604" s="87">
        <f t="shared" si="308"/>
        <v>0</v>
      </c>
      <c r="L604" s="85">
        <f t="shared" si="309"/>
        <v>0</v>
      </c>
      <c r="M604" s="82">
        <f t="shared" si="329"/>
        <v>0</v>
      </c>
      <c r="N604" s="82">
        <f t="shared" si="310"/>
        <v>0</v>
      </c>
      <c r="O604" s="85">
        <f t="shared" si="330"/>
        <v>0</v>
      </c>
      <c r="P604" s="87">
        <f t="shared" si="331"/>
        <v>0</v>
      </c>
      <c r="Q604" s="85">
        <f t="shared" si="332"/>
        <v>0</v>
      </c>
      <c r="R604" s="87">
        <f t="shared" si="333"/>
        <v>0</v>
      </c>
      <c r="S604" s="85">
        <f t="shared" si="334"/>
        <v>0</v>
      </c>
      <c r="T604" s="87">
        <v>223</v>
      </c>
      <c r="U604" s="82"/>
      <c r="V604" s="108">
        <f t="shared" si="335"/>
        <v>49449</v>
      </c>
      <c r="W604" s="109">
        <f t="shared" si="311"/>
        <v>0</v>
      </c>
      <c r="X604" s="95">
        <f t="shared" si="312"/>
        <v>0</v>
      </c>
      <c r="Y604" s="110">
        <f t="shared" si="313"/>
        <v>223</v>
      </c>
      <c r="Z604" s="111">
        <f t="shared" si="336"/>
        <v>0</v>
      </c>
      <c r="AA604" s="112">
        <f t="shared" si="337"/>
        <v>0</v>
      </c>
      <c r="AB604" s="112">
        <f t="shared" si="314"/>
        <v>0</v>
      </c>
      <c r="AC604" s="111">
        <f t="shared" si="349"/>
        <v>0</v>
      </c>
      <c r="AD604" s="113">
        <f t="shared" si="352"/>
        <v>0</v>
      </c>
      <c r="AE604" s="114">
        <f t="shared" si="338"/>
        <v>0</v>
      </c>
      <c r="AF604" s="86">
        <f t="shared" si="350"/>
        <v>49449</v>
      </c>
      <c r="AG604" s="86">
        <f t="shared" si="353"/>
        <v>49084</v>
      </c>
      <c r="AH604" s="211">
        <f t="shared" si="356"/>
        <v>0</v>
      </c>
      <c r="AI604" s="213">
        <f t="shared" si="354"/>
        <v>0</v>
      </c>
      <c r="AJ604" s="218">
        <f t="shared" si="351"/>
        <v>5452</v>
      </c>
      <c r="AK604" s="103">
        <f t="shared" si="339"/>
        <v>0</v>
      </c>
      <c r="AL604" s="82">
        <f t="shared" si="340"/>
        <v>0</v>
      </c>
      <c r="AM604" s="105">
        <f t="shared" si="341"/>
        <v>0</v>
      </c>
      <c r="AN604" s="87">
        <f t="shared" si="342"/>
        <v>222</v>
      </c>
      <c r="AO604" s="240">
        <f t="shared" si="343"/>
        <v>0</v>
      </c>
      <c r="AP604" s="87">
        <f t="shared" si="344"/>
        <v>0</v>
      </c>
      <c r="AQ604" s="85">
        <f t="shared" si="345"/>
        <v>0</v>
      </c>
      <c r="AR604" s="232">
        <f t="shared" si="318"/>
        <v>0</v>
      </c>
      <c r="AS604" s="112">
        <f t="shared" si="355"/>
        <v>0</v>
      </c>
      <c r="AT604" s="125">
        <f t="shared" si="320"/>
        <v>0</v>
      </c>
      <c r="AU604" s="256">
        <f t="shared" si="321"/>
        <v>0</v>
      </c>
      <c r="AV604" s="109">
        <f t="shared" si="322"/>
        <v>0</v>
      </c>
      <c r="AW604" s="199">
        <f t="shared" si="346"/>
        <v>0</v>
      </c>
      <c r="AX604" s="95">
        <f t="shared" si="323"/>
        <v>0</v>
      </c>
      <c r="AY604" s="194">
        <f t="shared" si="347"/>
        <v>0</v>
      </c>
      <c r="BA604" s="194">
        <f t="shared" si="348"/>
        <v>0</v>
      </c>
      <c r="BS604" s="96"/>
    </row>
    <row r="605" spans="1:71" hidden="1" x14ac:dyDescent="0.3">
      <c r="A605" s="21">
        <v>224</v>
      </c>
      <c r="B605" s="86">
        <f t="shared" si="304"/>
        <v>0</v>
      </c>
      <c r="C605" s="82">
        <f t="shared" si="305"/>
        <v>0</v>
      </c>
      <c r="D605" s="82">
        <f t="shared" si="307"/>
        <v>0</v>
      </c>
      <c r="E605" s="85">
        <f t="shared" si="306"/>
        <v>0</v>
      </c>
      <c r="F605" s="103">
        <f t="shared" si="324"/>
        <v>0</v>
      </c>
      <c r="G605" s="82">
        <f t="shared" si="325"/>
        <v>0</v>
      </c>
      <c r="H605" s="85">
        <f t="shared" si="326"/>
        <v>0</v>
      </c>
      <c r="I605" s="87">
        <f t="shared" si="327"/>
        <v>0</v>
      </c>
      <c r="J605" s="104">
        <f t="shared" si="328"/>
        <v>0</v>
      </c>
      <c r="K605" s="87">
        <f t="shared" si="308"/>
        <v>0</v>
      </c>
      <c r="L605" s="85">
        <f t="shared" si="309"/>
        <v>0</v>
      </c>
      <c r="M605" s="82">
        <f t="shared" si="329"/>
        <v>0</v>
      </c>
      <c r="N605" s="82">
        <f t="shared" si="310"/>
        <v>0</v>
      </c>
      <c r="O605" s="85">
        <f t="shared" si="330"/>
        <v>0</v>
      </c>
      <c r="P605" s="87">
        <f t="shared" si="331"/>
        <v>0</v>
      </c>
      <c r="Q605" s="85">
        <f t="shared" si="332"/>
        <v>0</v>
      </c>
      <c r="R605" s="87">
        <f t="shared" si="333"/>
        <v>0</v>
      </c>
      <c r="S605" s="85">
        <f t="shared" si="334"/>
        <v>0</v>
      </c>
      <c r="T605" s="87">
        <v>224</v>
      </c>
      <c r="U605" s="82"/>
      <c r="V605" s="108">
        <f t="shared" si="335"/>
        <v>49480</v>
      </c>
      <c r="W605" s="109">
        <f t="shared" si="311"/>
        <v>0</v>
      </c>
      <c r="X605" s="95">
        <f t="shared" si="312"/>
        <v>0</v>
      </c>
      <c r="Y605" s="110">
        <f t="shared" si="313"/>
        <v>224</v>
      </c>
      <c r="Z605" s="111">
        <f t="shared" si="336"/>
        <v>0</v>
      </c>
      <c r="AA605" s="112">
        <f t="shared" si="337"/>
        <v>0</v>
      </c>
      <c r="AB605" s="112">
        <f t="shared" si="314"/>
        <v>0</v>
      </c>
      <c r="AC605" s="111">
        <f t="shared" si="349"/>
        <v>0</v>
      </c>
      <c r="AD605" s="113">
        <f t="shared" si="352"/>
        <v>0</v>
      </c>
      <c r="AE605" s="114">
        <f t="shared" si="338"/>
        <v>0</v>
      </c>
      <c r="AF605" s="86">
        <f t="shared" si="350"/>
        <v>49480</v>
      </c>
      <c r="AG605" s="86">
        <f t="shared" si="353"/>
        <v>49115</v>
      </c>
      <c r="AH605" s="211">
        <f t="shared" si="356"/>
        <v>0</v>
      </c>
      <c r="AI605" s="213">
        <f t="shared" si="354"/>
        <v>0</v>
      </c>
      <c r="AJ605" s="218">
        <f t="shared" si="351"/>
        <v>5452</v>
      </c>
      <c r="AK605" s="103">
        <f t="shared" si="339"/>
        <v>0</v>
      </c>
      <c r="AL605" s="82">
        <f t="shared" si="340"/>
        <v>0</v>
      </c>
      <c r="AM605" s="105">
        <f t="shared" si="341"/>
        <v>0</v>
      </c>
      <c r="AN605" s="87">
        <f t="shared" si="342"/>
        <v>223</v>
      </c>
      <c r="AO605" s="240">
        <f t="shared" si="343"/>
        <v>0</v>
      </c>
      <c r="AP605" s="87">
        <f t="shared" si="344"/>
        <v>0</v>
      </c>
      <c r="AQ605" s="85">
        <f t="shared" si="345"/>
        <v>0</v>
      </c>
      <c r="AR605" s="232">
        <f t="shared" si="318"/>
        <v>0</v>
      </c>
      <c r="AS605" s="112">
        <f t="shared" si="355"/>
        <v>0</v>
      </c>
      <c r="AT605" s="125">
        <f t="shared" si="320"/>
        <v>0</v>
      </c>
      <c r="AU605" s="256">
        <f t="shared" si="321"/>
        <v>0</v>
      </c>
      <c r="AV605" s="109">
        <f t="shared" si="322"/>
        <v>0</v>
      </c>
      <c r="AW605" s="199">
        <f t="shared" si="346"/>
        <v>0</v>
      </c>
      <c r="AX605" s="95">
        <f t="shared" si="323"/>
        <v>0</v>
      </c>
      <c r="AY605" s="194">
        <f t="shared" si="347"/>
        <v>0</v>
      </c>
      <c r="BA605" s="194">
        <f t="shared" si="348"/>
        <v>0</v>
      </c>
      <c r="BS605" s="96"/>
    </row>
    <row r="606" spans="1:71" hidden="1" x14ac:dyDescent="0.3">
      <c r="A606" s="21">
        <v>225</v>
      </c>
      <c r="B606" s="86">
        <f t="shared" si="304"/>
        <v>0</v>
      </c>
      <c r="C606" s="82">
        <f t="shared" si="305"/>
        <v>0</v>
      </c>
      <c r="D606" s="82">
        <f t="shared" si="307"/>
        <v>0</v>
      </c>
      <c r="E606" s="85">
        <f t="shared" si="306"/>
        <v>0</v>
      </c>
      <c r="F606" s="103">
        <f t="shared" si="324"/>
        <v>0</v>
      </c>
      <c r="G606" s="82">
        <f t="shared" si="325"/>
        <v>0</v>
      </c>
      <c r="H606" s="85">
        <f t="shared" si="326"/>
        <v>0</v>
      </c>
      <c r="I606" s="87">
        <f t="shared" si="327"/>
        <v>0</v>
      </c>
      <c r="J606" s="104">
        <f t="shared" si="328"/>
        <v>0</v>
      </c>
      <c r="K606" s="87">
        <f t="shared" si="308"/>
        <v>0</v>
      </c>
      <c r="L606" s="85">
        <f t="shared" si="309"/>
        <v>0</v>
      </c>
      <c r="M606" s="82">
        <f t="shared" si="329"/>
        <v>0</v>
      </c>
      <c r="N606" s="82">
        <f t="shared" si="310"/>
        <v>0</v>
      </c>
      <c r="O606" s="85">
        <f t="shared" si="330"/>
        <v>0</v>
      </c>
      <c r="P606" s="87">
        <f t="shared" si="331"/>
        <v>0</v>
      </c>
      <c r="Q606" s="85">
        <f t="shared" si="332"/>
        <v>0</v>
      </c>
      <c r="R606" s="87">
        <f t="shared" si="333"/>
        <v>0</v>
      </c>
      <c r="S606" s="85">
        <f t="shared" si="334"/>
        <v>0</v>
      </c>
      <c r="T606" s="87">
        <v>225</v>
      </c>
      <c r="U606" s="82"/>
      <c r="V606" s="108">
        <f t="shared" si="335"/>
        <v>49510</v>
      </c>
      <c r="W606" s="109">
        <f t="shared" si="311"/>
        <v>0</v>
      </c>
      <c r="X606" s="95">
        <f t="shared" si="312"/>
        <v>0</v>
      </c>
      <c r="Y606" s="110">
        <f t="shared" si="313"/>
        <v>225</v>
      </c>
      <c r="Z606" s="111">
        <f t="shared" si="336"/>
        <v>0</v>
      </c>
      <c r="AA606" s="112">
        <f t="shared" si="337"/>
        <v>0</v>
      </c>
      <c r="AB606" s="112">
        <f t="shared" si="314"/>
        <v>0</v>
      </c>
      <c r="AC606" s="111">
        <f t="shared" si="349"/>
        <v>0</v>
      </c>
      <c r="AD606" s="113">
        <f t="shared" si="352"/>
        <v>0</v>
      </c>
      <c r="AE606" s="114">
        <f t="shared" si="338"/>
        <v>0</v>
      </c>
      <c r="AF606" s="86">
        <f t="shared" si="350"/>
        <v>49510</v>
      </c>
      <c r="AG606" s="86">
        <f t="shared" si="353"/>
        <v>49145</v>
      </c>
      <c r="AH606" s="211">
        <f t="shared" si="356"/>
        <v>0</v>
      </c>
      <c r="AI606" s="213">
        <f t="shared" si="354"/>
        <v>0</v>
      </c>
      <c r="AJ606" s="218">
        <f t="shared" si="351"/>
        <v>5452</v>
      </c>
      <c r="AK606" s="103">
        <f t="shared" si="339"/>
        <v>0</v>
      </c>
      <c r="AL606" s="82">
        <f t="shared" si="340"/>
        <v>0</v>
      </c>
      <c r="AM606" s="105">
        <f t="shared" si="341"/>
        <v>0</v>
      </c>
      <c r="AN606" s="87">
        <f t="shared" si="342"/>
        <v>224</v>
      </c>
      <c r="AO606" s="240">
        <f t="shared" si="343"/>
        <v>0</v>
      </c>
      <c r="AP606" s="87">
        <f t="shared" si="344"/>
        <v>0</v>
      </c>
      <c r="AQ606" s="85">
        <f t="shared" si="345"/>
        <v>0</v>
      </c>
      <c r="AR606" s="232">
        <f t="shared" si="318"/>
        <v>0</v>
      </c>
      <c r="AS606" s="112">
        <f t="shared" si="355"/>
        <v>0</v>
      </c>
      <c r="AT606" s="125">
        <f t="shared" si="320"/>
        <v>0</v>
      </c>
      <c r="AU606" s="256">
        <f t="shared" si="321"/>
        <v>0</v>
      </c>
      <c r="AV606" s="109">
        <f t="shared" si="322"/>
        <v>0</v>
      </c>
      <c r="AW606" s="199">
        <f t="shared" si="346"/>
        <v>0</v>
      </c>
      <c r="AX606" s="95">
        <f t="shared" si="323"/>
        <v>0</v>
      </c>
      <c r="AY606" s="194">
        <f t="shared" si="347"/>
        <v>0</v>
      </c>
      <c r="BA606" s="194">
        <f t="shared" si="348"/>
        <v>0</v>
      </c>
      <c r="BS606" s="96"/>
    </row>
    <row r="607" spans="1:71" hidden="1" x14ac:dyDescent="0.3">
      <c r="A607" s="21">
        <v>226</v>
      </c>
      <c r="B607" s="86">
        <f t="shared" si="304"/>
        <v>0</v>
      </c>
      <c r="C607" s="82">
        <f t="shared" si="305"/>
        <v>0</v>
      </c>
      <c r="D607" s="82">
        <f t="shared" si="307"/>
        <v>0</v>
      </c>
      <c r="E607" s="85">
        <f t="shared" si="306"/>
        <v>0</v>
      </c>
      <c r="F607" s="103">
        <f t="shared" si="324"/>
        <v>0</v>
      </c>
      <c r="G607" s="82">
        <f t="shared" si="325"/>
        <v>0</v>
      </c>
      <c r="H607" s="85">
        <f t="shared" si="326"/>
        <v>0</v>
      </c>
      <c r="I607" s="87">
        <f t="shared" si="327"/>
        <v>0</v>
      </c>
      <c r="J607" s="104">
        <f t="shared" si="328"/>
        <v>0</v>
      </c>
      <c r="K607" s="87">
        <f t="shared" si="308"/>
        <v>0</v>
      </c>
      <c r="L607" s="85">
        <f t="shared" si="309"/>
        <v>0</v>
      </c>
      <c r="M607" s="82">
        <f t="shared" si="329"/>
        <v>0</v>
      </c>
      <c r="N607" s="82">
        <f t="shared" si="310"/>
        <v>0</v>
      </c>
      <c r="O607" s="85">
        <f t="shared" si="330"/>
        <v>0</v>
      </c>
      <c r="P607" s="87">
        <f t="shared" si="331"/>
        <v>0</v>
      </c>
      <c r="Q607" s="85">
        <f t="shared" si="332"/>
        <v>0</v>
      </c>
      <c r="R607" s="87">
        <f t="shared" si="333"/>
        <v>0</v>
      </c>
      <c r="S607" s="85">
        <f t="shared" si="334"/>
        <v>0</v>
      </c>
      <c r="T607" s="87">
        <v>226</v>
      </c>
      <c r="U607" s="82"/>
      <c r="V607" s="108">
        <f t="shared" si="335"/>
        <v>49541</v>
      </c>
      <c r="W607" s="109">
        <f t="shared" si="311"/>
        <v>0</v>
      </c>
      <c r="X607" s="95">
        <f t="shared" si="312"/>
        <v>0</v>
      </c>
      <c r="Y607" s="110">
        <f t="shared" si="313"/>
        <v>226</v>
      </c>
      <c r="Z607" s="111">
        <f t="shared" si="336"/>
        <v>0</v>
      </c>
      <c r="AA607" s="112">
        <f t="shared" si="337"/>
        <v>0</v>
      </c>
      <c r="AB607" s="112">
        <f t="shared" si="314"/>
        <v>0</v>
      </c>
      <c r="AC607" s="111">
        <f t="shared" si="349"/>
        <v>0</v>
      </c>
      <c r="AD607" s="113">
        <f t="shared" si="352"/>
        <v>0</v>
      </c>
      <c r="AE607" s="114">
        <f t="shared" si="338"/>
        <v>0</v>
      </c>
      <c r="AF607" s="86">
        <f t="shared" si="350"/>
        <v>49541</v>
      </c>
      <c r="AG607" s="86">
        <f t="shared" si="353"/>
        <v>49176</v>
      </c>
      <c r="AH607" s="211">
        <f t="shared" si="356"/>
        <v>0</v>
      </c>
      <c r="AI607" s="213">
        <f t="shared" si="354"/>
        <v>0</v>
      </c>
      <c r="AJ607" s="218">
        <f t="shared" si="351"/>
        <v>5452</v>
      </c>
      <c r="AK607" s="103">
        <f t="shared" si="339"/>
        <v>0</v>
      </c>
      <c r="AL607" s="82">
        <f t="shared" si="340"/>
        <v>0</v>
      </c>
      <c r="AM607" s="105">
        <f t="shared" si="341"/>
        <v>0</v>
      </c>
      <c r="AN607" s="87">
        <f t="shared" si="342"/>
        <v>225</v>
      </c>
      <c r="AO607" s="240">
        <f t="shared" si="343"/>
        <v>0</v>
      </c>
      <c r="AP607" s="87">
        <f t="shared" si="344"/>
        <v>0</v>
      </c>
      <c r="AQ607" s="85">
        <f t="shared" si="345"/>
        <v>0</v>
      </c>
      <c r="AR607" s="232">
        <f t="shared" si="318"/>
        <v>0</v>
      </c>
      <c r="AS607" s="112">
        <f t="shared" si="355"/>
        <v>0</v>
      </c>
      <c r="AT607" s="125">
        <f t="shared" si="320"/>
        <v>0</v>
      </c>
      <c r="AU607" s="256">
        <f t="shared" si="321"/>
        <v>0</v>
      </c>
      <c r="AV607" s="109">
        <f t="shared" si="322"/>
        <v>0</v>
      </c>
      <c r="AW607" s="199">
        <f t="shared" si="346"/>
        <v>0</v>
      </c>
      <c r="AX607" s="95">
        <f t="shared" si="323"/>
        <v>0</v>
      </c>
      <c r="AY607" s="194">
        <f t="shared" si="347"/>
        <v>0</v>
      </c>
      <c r="BA607" s="194">
        <f t="shared" si="348"/>
        <v>0</v>
      </c>
      <c r="BS607" s="96"/>
    </row>
    <row r="608" spans="1:71" hidden="1" x14ac:dyDescent="0.3">
      <c r="A608" s="21">
        <v>227</v>
      </c>
      <c r="B608" s="86">
        <f t="shared" si="304"/>
        <v>0</v>
      </c>
      <c r="C608" s="82">
        <f t="shared" si="305"/>
        <v>0</v>
      </c>
      <c r="D608" s="82">
        <f t="shared" si="307"/>
        <v>0</v>
      </c>
      <c r="E608" s="85">
        <f t="shared" si="306"/>
        <v>0</v>
      </c>
      <c r="F608" s="103">
        <f t="shared" si="324"/>
        <v>0</v>
      </c>
      <c r="G608" s="82">
        <f t="shared" si="325"/>
        <v>0</v>
      </c>
      <c r="H608" s="85">
        <f t="shared" si="326"/>
        <v>0</v>
      </c>
      <c r="I608" s="87">
        <f t="shared" si="327"/>
        <v>0</v>
      </c>
      <c r="J608" s="104">
        <f t="shared" si="328"/>
        <v>0</v>
      </c>
      <c r="K608" s="87">
        <f t="shared" si="308"/>
        <v>0</v>
      </c>
      <c r="L608" s="85">
        <f t="shared" si="309"/>
        <v>0</v>
      </c>
      <c r="M608" s="82">
        <f t="shared" si="329"/>
        <v>0</v>
      </c>
      <c r="N608" s="82">
        <f t="shared" si="310"/>
        <v>0</v>
      </c>
      <c r="O608" s="85">
        <f t="shared" si="330"/>
        <v>0</v>
      </c>
      <c r="P608" s="87">
        <f t="shared" si="331"/>
        <v>0</v>
      </c>
      <c r="Q608" s="85">
        <f t="shared" si="332"/>
        <v>0</v>
      </c>
      <c r="R608" s="87">
        <f t="shared" si="333"/>
        <v>0</v>
      </c>
      <c r="S608" s="85">
        <f t="shared" si="334"/>
        <v>0</v>
      </c>
      <c r="T608" s="87">
        <v>227</v>
      </c>
      <c r="U608" s="82"/>
      <c r="V608" s="108">
        <f t="shared" si="335"/>
        <v>49572</v>
      </c>
      <c r="W608" s="109">
        <f t="shared" si="311"/>
        <v>0</v>
      </c>
      <c r="X608" s="95">
        <f t="shared" si="312"/>
        <v>0</v>
      </c>
      <c r="Y608" s="110">
        <f t="shared" si="313"/>
        <v>227</v>
      </c>
      <c r="Z608" s="111">
        <f t="shared" si="336"/>
        <v>0</v>
      </c>
      <c r="AA608" s="112">
        <f t="shared" si="337"/>
        <v>0</v>
      </c>
      <c r="AB608" s="112">
        <f t="shared" si="314"/>
        <v>0</v>
      </c>
      <c r="AC608" s="111">
        <f t="shared" si="349"/>
        <v>0</v>
      </c>
      <c r="AD608" s="113">
        <f t="shared" si="352"/>
        <v>0</v>
      </c>
      <c r="AE608" s="114">
        <f t="shared" si="338"/>
        <v>0</v>
      </c>
      <c r="AF608" s="86">
        <f t="shared" si="350"/>
        <v>49572</v>
      </c>
      <c r="AG608" s="86">
        <f t="shared" si="353"/>
        <v>49207</v>
      </c>
      <c r="AH608" s="211">
        <f t="shared" si="356"/>
        <v>0</v>
      </c>
      <c r="AI608" s="213">
        <f t="shared" si="354"/>
        <v>0</v>
      </c>
      <c r="AJ608" s="218">
        <f t="shared" si="351"/>
        <v>5452</v>
      </c>
      <c r="AK608" s="103">
        <f t="shared" si="339"/>
        <v>0</v>
      </c>
      <c r="AL608" s="82">
        <f t="shared" si="340"/>
        <v>0</v>
      </c>
      <c r="AM608" s="105">
        <f t="shared" si="341"/>
        <v>0</v>
      </c>
      <c r="AN608" s="87">
        <f t="shared" si="342"/>
        <v>226</v>
      </c>
      <c r="AO608" s="240">
        <f t="shared" si="343"/>
        <v>0</v>
      </c>
      <c r="AP608" s="87">
        <f t="shared" si="344"/>
        <v>0</v>
      </c>
      <c r="AQ608" s="85">
        <f t="shared" si="345"/>
        <v>0</v>
      </c>
      <c r="AR608" s="232">
        <f t="shared" si="318"/>
        <v>0</v>
      </c>
      <c r="AS608" s="112">
        <f t="shared" si="355"/>
        <v>0</v>
      </c>
      <c r="AT608" s="125">
        <f t="shared" si="320"/>
        <v>0</v>
      </c>
      <c r="AU608" s="256">
        <f t="shared" si="321"/>
        <v>0</v>
      </c>
      <c r="AV608" s="109">
        <f t="shared" si="322"/>
        <v>0</v>
      </c>
      <c r="AW608" s="199">
        <f t="shared" si="346"/>
        <v>0</v>
      </c>
      <c r="AX608" s="95">
        <f t="shared" si="323"/>
        <v>0</v>
      </c>
      <c r="AY608" s="194">
        <f t="shared" si="347"/>
        <v>0</v>
      </c>
      <c r="BA608" s="194">
        <f t="shared" si="348"/>
        <v>0</v>
      </c>
      <c r="BS608" s="96"/>
    </row>
    <row r="609" spans="1:71" hidden="1" x14ac:dyDescent="0.3">
      <c r="A609" s="21">
        <v>228</v>
      </c>
      <c r="B609" s="86">
        <f t="shared" si="304"/>
        <v>0</v>
      </c>
      <c r="C609" s="82">
        <f t="shared" si="305"/>
        <v>0</v>
      </c>
      <c r="D609" s="82">
        <f t="shared" si="307"/>
        <v>0</v>
      </c>
      <c r="E609" s="85">
        <f t="shared" si="306"/>
        <v>0</v>
      </c>
      <c r="F609" s="103">
        <f t="shared" si="324"/>
        <v>0</v>
      </c>
      <c r="G609" s="82">
        <f t="shared" si="325"/>
        <v>0</v>
      </c>
      <c r="H609" s="85">
        <f t="shared" si="326"/>
        <v>0</v>
      </c>
      <c r="I609" s="87">
        <f t="shared" si="327"/>
        <v>0</v>
      </c>
      <c r="J609" s="104">
        <f t="shared" si="328"/>
        <v>0</v>
      </c>
      <c r="K609" s="87">
        <f t="shared" si="308"/>
        <v>0</v>
      </c>
      <c r="L609" s="85">
        <f t="shared" si="309"/>
        <v>0</v>
      </c>
      <c r="M609" s="82">
        <f t="shared" si="329"/>
        <v>0</v>
      </c>
      <c r="N609" s="82">
        <f t="shared" si="310"/>
        <v>0</v>
      </c>
      <c r="O609" s="85">
        <f t="shared" si="330"/>
        <v>0</v>
      </c>
      <c r="P609" s="87">
        <f t="shared" si="331"/>
        <v>0</v>
      </c>
      <c r="Q609" s="85">
        <f t="shared" si="332"/>
        <v>0</v>
      </c>
      <c r="R609" s="87">
        <f t="shared" si="333"/>
        <v>0</v>
      </c>
      <c r="S609" s="85">
        <f t="shared" si="334"/>
        <v>0</v>
      </c>
      <c r="T609" s="87">
        <v>228</v>
      </c>
      <c r="U609" s="82"/>
      <c r="V609" s="108">
        <f t="shared" si="335"/>
        <v>49602</v>
      </c>
      <c r="W609" s="109">
        <f t="shared" si="311"/>
        <v>0</v>
      </c>
      <c r="X609" s="95">
        <f t="shared" si="312"/>
        <v>0</v>
      </c>
      <c r="Y609" s="110">
        <f t="shared" si="313"/>
        <v>228</v>
      </c>
      <c r="Z609" s="111">
        <f t="shared" si="336"/>
        <v>0</v>
      </c>
      <c r="AA609" s="112">
        <f t="shared" si="337"/>
        <v>0</v>
      </c>
      <c r="AB609" s="112">
        <f t="shared" si="314"/>
        <v>0</v>
      </c>
      <c r="AC609" s="111">
        <f t="shared" si="349"/>
        <v>0</v>
      </c>
      <c r="AD609" s="113">
        <f t="shared" si="352"/>
        <v>0</v>
      </c>
      <c r="AE609" s="114">
        <f t="shared" si="338"/>
        <v>0</v>
      </c>
      <c r="AF609" s="86">
        <f t="shared" si="350"/>
        <v>49602</v>
      </c>
      <c r="AG609" s="86">
        <f t="shared" si="353"/>
        <v>49237</v>
      </c>
      <c r="AH609" s="211">
        <f t="shared" si="356"/>
        <v>0</v>
      </c>
      <c r="AI609" s="213">
        <f t="shared" si="354"/>
        <v>0</v>
      </c>
      <c r="AJ609" s="218">
        <f t="shared" si="351"/>
        <v>5452</v>
      </c>
      <c r="AK609" s="103">
        <f t="shared" si="339"/>
        <v>0</v>
      </c>
      <c r="AL609" s="82">
        <f t="shared" si="340"/>
        <v>0</v>
      </c>
      <c r="AM609" s="105">
        <f t="shared" si="341"/>
        <v>0</v>
      </c>
      <c r="AN609" s="87">
        <f t="shared" si="342"/>
        <v>227</v>
      </c>
      <c r="AO609" s="240">
        <f t="shared" si="343"/>
        <v>0</v>
      </c>
      <c r="AP609" s="87">
        <f t="shared" si="344"/>
        <v>0</v>
      </c>
      <c r="AQ609" s="85">
        <f t="shared" si="345"/>
        <v>0</v>
      </c>
      <c r="AR609" s="232">
        <f t="shared" si="318"/>
        <v>0</v>
      </c>
      <c r="AS609" s="112">
        <f t="shared" si="355"/>
        <v>0</v>
      </c>
      <c r="AT609" s="125">
        <f t="shared" si="320"/>
        <v>0</v>
      </c>
      <c r="AU609" s="256">
        <f t="shared" si="321"/>
        <v>0</v>
      </c>
      <c r="AV609" s="109">
        <f t="shared" si="322"/>
        <v>0</v>
      </c>
      <c r="AW609" s="199">
        <f t="shared" si="346"/>
        <v>0</v>
      </c>
      <c r="AX609" s="95">
        <f t="shared" si="323"/>
        <v>0</v>
      </c>
      <c r="AY609" s="194">
        <f t="shared" si="347"/>
        <v>0</v>
      </c>
      <c r="BA609" s="194">
        <f t="shared" si="348"/>
        <v>0</v>
      </c>
      <c r="BS609" s="96"/>
    </row>
    <row r="610" spans="1:71" hidden="1" x14ac:dyDescent="0.3">
      <c r="A610" s="21">
        <v>229</v>
      </c>
      <c r="B610" s="86">
        <f t="shared" si="304"/>
        <v>0</v>
      </c>
      <c r="C610" s="82">
        <f t="shared" si="305"/>
        <v>0</v>
      </c>
      <c r="D610" s="82">
        <f t="shared" si="307"/>
        <v>0</v>
      </c>
      <c r="E610" s="85">
        <f t="shared" si="306"/>
        <v>0</v>
      </c>
      <c r="F610" s="103">
        <f t="shared" si="324"/>
        <v>0</v>
      </c>
      <c r="G610" s="82">
        <f t="shared" si="325"/>
        <v>0</v>
      </c>
      <c r="H610" s="85">
        <f t="shared" si="326"/>
        <v>0</v>
      </c>
      <c r="I610" s="87">
        <f t="shared" si="327"/>
        <v>0</v>
      </c>
      <c r="J610" s="104">
        <f t="shared" si="328"/>
        <v>0</v>
      </c>
      <c r="K610" s="87">
        <f t="shared" si="308"/>
        <v>0</v>
      </c>
      <c r="L610" s="85">
        <f t="shared" si="309"/>
        <v>0</v>
      </c>
      <c r="M610" s="82">
        <f t="shared" si="329"/>
        <v>0</v>
      </c>
      <c r="N610" s="82">
        <f t="shared" si="310"/>
        <v>0</v>
      </c>
      <c r="O610" s="85">
        <f t="shared" si="330"/>
        <v>0</v>
      </c>
      <c r="P610" s="87">
        <f t="shared" si="331"/>
        <v>0</v>
      </c>
      <c r="Q610" s="85">
        <f t="shared" si="332"/>
        <v>0</v>
      </c>
      <c r="R610" s="87">
        <f t="shared" si="333"/>
        <v>0</v>
      </c>
      <c r="S610" s="85">
        <f t="shared" si="334"/>
        <v>0</v>
      </c>
      <c r="T610" s="87">
        <v>229</v>
      </c>
      <c r="U610" s="82">
        <f>T610</f>
        <v>229</v>
      </c>
      <c r="V610" s="108">
        <f t="shared" si="335"/>
        <v>49633</v>
      </c>
      <c r="W610" s="109">
        <f t="shared" si="311"/>
        <v>0</v>
      </c>
      <c r="X610" s="95">
        <f t="shared" si="312"/>
        <v>0</v>
      </c>
      <c r="Y610" s="110">
        <f t="shared" si="313"/>
        <v>229</v>
      </c>
      <c r="Z610" s="111">
        <f t="shared" si="336"/>
        <v>0</v>
      </c>
      <c r="AA610" s="112">
        <f t="shared" si="337"/>
        <v>0</v>
      </c>
      <c r="AB610" s="112">
        <f t="shared" si="314"/>
        <v>0</v>
      </c>
      <c r="AC610" s="111">
        <f t="shared" si="349"/>
        <v>0</v>
      </c>
      <c r="AD610" s="113">
        <f t="shared" si="352"/>
        <v>0</v>
      </c>
      <c r="AE610" s="114">
        <f t="shared" si="338"/>
        <v>0</v>
      </c>
      <c r="AF610" s="86">
        <f t="shared" si="350"/>
        <v>49633</v>
      </c>
      <c r="AG610" s="86">
        <f t="shared" si="353"/>
        <v>49268</v>
      </c>
      <c r="AH610" s="211">
        <f t="shared" si="356"/>
        <v>0</v>
      </c>
      <c r="AI610" s="213">
        <f t="shared" si="354"/>
        <v>0</v>
      </c>
      <c r="AJ610" s="218">
        <f t="shared" si="351"/>
        <v>5452</v>
      </c>
      <c r="AK610" s="103">
        <f t="shared" si="339"/>
        <v>0</v>
      </c>
      <c r="AL610" s="82">
        <f t="shared" si="340"/>
        <v>0</v>
      </c>
      <c r="AM610" s="105">
        <f t="shared" si="341"/>
        <v>0</v>
      </c>
      <c r="AN610" s="87">
        <f t="shared" si="342"/>
        <v>228</v>
      </c>
      <c r="AO610" s="240">
        <f t="shared" si="343"/>
        <v>0</v>
      </c>
      <c r="AP610" s="87">
        <f t="shared" si="344"/>
        <v>0</v>
      </c>
      <c r="AQ610" s="85">
        <f t="shared" si="345"/>
        <v>0</v>
      </c>
      <c r="AR610" s="232">
        <f t="shared" si="318"/>
        <v>0</v>
      </c>
      <c r="AS610" s="112">
        <f t="shared" si="355"/>
        <v>0</v>
      </c>
      <c r="AT610" s="125">
        <f t="shared" si="320"/>
        <v>0</v>
      </c>
      <c r="AU610" s="256">
        <f t="shared" si="321"/>
        <v>0</v>
      </c>
      <c r="AV610" s="109">
        <f t="shared" si="322"/>
        <v>0</v>
      </c>
      <c r="AW610" s="199">
        <f t="shared" si="346"/>
        <v>0</v>
      </c>
      <c r="AX610" s="95">
        <f t="shared" si="323"/>
        <v>0</v>
      </c>
      <c r="AY610" s="194">
        <f t="shared" si="347"/>
        <v>0</v>
      </c>
      <c r="BA610" s="194">
        <f t="shared" si="348"/>
        <v>0</v>
      </c>
      <c r="BS610" s="96"/>
    </row>
    <row r="611" spans="1:71" hidden="1" x14ac:dyDescent="0.3">
      <c r="A611" s="21">
        <v>230</v>
      </c>
      <c r="B611" s="86">
        <f t="shared" si="304"/>
        <v>0</v>
      </c>
      <c r="C611" s="82">
        <f t="shared" si="305"/>
        <v>0</v>
      </c>
      <c r="D611" s="82">
        <f t="shared" si="307"/>
        <v>0</v>
      </c>
      <c r="E611" s="85">
        <f t="shared" si="306"/>
        <v>0</v>
      </c>
      <c r="F611" s="103">
        <f t="shared" si="324"/>
        <v>0</v>
      </c>
      <c r="G611" s="82">
        <f t="shared" si="325"/>
        <v>0</v>
      </c>
      <c r="H611" s="85">
        <f t="shared" si="326"/>
        <v>0</v>
      </c>
      <c r="I611" s="87">
        <f t="shared" si="327"/>
        <v>0</v>
      </c>
      <c r="J611" s="104">
        <f t="shared" si="328"/>
        <v>0</v>
      </c>
      <c r="K611" s="87">
        <f t="shared" si="308"/>
        <v>0</v>
      </c>
      <c r="L611" s="85">
        <f t="shared" si="309"/>
        <v>0</v>
      </c>
      <c r="M611" s="82">
        <f t="shared" si="329"/>
        <v>0</v>
      </c>
      <c r="N611" s="82">
        <f t="shared" si="310"/>
        <v>0</v>
      </c>
      <c r="O611" s="85">
        <f t="shared" si="330"/>
        <v>0</v>
      </c>
      <c r="P611" s="87">
        <f t="shared" si="331"/>
        <v>0</v>
      </c>
      <c r="Q611" s="85">
        <f t="shared" si="332"/>
        <v>0</v>
      </c>
      <c r="R611" s="87">
        <f t="shared" si="333"/>
        <v>0</v>
      </c>
      <c r="S611" s="85">
        <f t="shared" si="334"/>
        <v>0</v>
      </c>
      <c r="T611" s="87">
        <v>230</v>
      </c>
      <c r="U611" s="82"/>
      <c r="V611" s="108">
        <f t="shared" si="335"/>
        <v>49663</v>
      </c>
      <c r="W611" s="109">
        <f t="shared" si="311"/>
        <v>0</v>
      </c>
      <c r="X611" s="95">
        <f t="shared" si="312"/>
        <v>0</v>
      </c>
      <c r="Y611" s="110">
        <f t="shared" si="313"/>
        <v>230</v>
      </c>
      <c r="Z611" s="111">
        <f t="shared" si="336"/>
        <v>0</v>
      </c>
      <c r="AA611" s="112">
        <f t="shared" si="337"/>
        <v>0</v>
      </c>
      <c r="AB611" s="112">
        <f t="shared" si="314"/>
        <v>0</v>
      </c>
      <c r="AC611" s="111">
        <f t="shared" si="349"/>
        <v>0</v>
      </c>
      <c r="AD611" s="113">
        <f t="shared" si="352"/>
        <v>0</v>
      </c>
      <c r="AE611" s="114">
        <f t="shared" si="338"/>
        <v>0</v>
      </c>
      <c r="AF611" s="86">
        <f t="shared" si="350"/>
        <v>49663</v>
      </c>
      <c r="AG611" s="86">
        <f t="shared" si="353"/>
        <v>49298</v>
      </c>
      <c r="AH611" s="211">
        <f t="shared" si="356"/>
        <v>0</v>
      </c>
      <c r="AI611" s="213">
        <f t="shared" si="354"/>
        <v>0</v>
      </c>
      <c r="AJ611" s="218">
        <f t="shared" si="351"/>
        <v>5452</v>
      </c>
      <c r="AK611" s="103">
        <f t="shared" si="339"/>
        <v>0</v>
      </c>
      <c r="AL611" s="82">
        <f t="shared" si="340"/>
        <v>0</v>
      </c>
      <c r="AM611" s="105">
        <f t="shared" si="341"/>
        <v>0</v>
      </c>
      <c r="AN611" s="87">
        <f t="shared" si="342"/>
        <v>229</v>
      </c>
      <c r="AO611" s="240">
        <f t="shared" si="343"/>
        <v>0</v>
      </c>
      <c r="AP611" s="87">
        <f t="shared" si="344"/>
        <v>0</v>
      </c>
      <c r="AQ611" s="85">
        <f t="shared" si="345"/>
        <v>0</v>
      </c>
      <c r="AR611" s="232">
        <f t="shared" si="318"/>
        <v>0</v>
      </c>
      <c r="AS611" s="112">
        <f t="shared" si="355"/>
        <v>0</v>
      </c>
      <c r="AT611" s="125">
        <f t="shared" si="320"/>
        <v>0</v>
      </c>
      <c r="AU611" s="256">
        <f t="shared" si="321"/>
        <v>0</v>
      </c>
      <c r="AV611" s="109">
        <f t="shared" si="322"/>
        <v>0</v>
      </c>
      <c r="AW611" s="199">
        <f t="shared" si="346"/>
        <v>0</v>
      </c>
      <c r="AX611" s="95">
        <f t="shared" si="323"/>
        <v>0</v>
      </c>
      <c r="AY611" s="194">
        <f t="shared" si="347"/>
        <v>0</v>
      </c>
      <c r="BA611" s="194">
        <f t="shared" si="348"/>
        <v>0</v>
      </c>
      <c r="BS611" s="96"/>
    </row>
    <row r="612" spans="1:71" hidden="1" x14ac:dyDescent="0.3">
      <c r="A612" s="21">
        <v>231</v>
      </c>
      <c r="B612" s="86">
        <f t="shared" si="304"/>
        <v>0</v>
      </c>
      <c r="C612" s="82">
        <f t="shared" si="305"/>
        <v>0</v>
      </c>
      <c r="D612" s="82">
        <f t="shared" si="307"/>
        <v>0</v>
      </c>
      <c r="E612" s="85">
        <f t="shared" si="306"/>
        <v>0</v>
      </c>
      <c r="F612" s="103">
        <f t="shared" si="324"/>
        <v>0</v>
      </c>
      <c r="G612" s="82">
        <f t="shared" si="325"/>
        <v>0</v>
      </c>
      <c r="H612" s="85">
        <f t="shared" si="326"/>
        <v>0</v>
      </c>
      <c r="I612" s="87">
        <f t="shared" si="327"/>
        <v>0</v>
      </c>
      <c r="J612" s="104">
        <f t="shared" si="328"/>
        <v>0</v>
      </c>
      <c r="K612" s="87">
        <f t="shared" si="308"/>
        <v>0</v>
      </c>
      <c r="L612" s="85">
        <f t="shared" si="309"/>
        <v>0</v>
      </c>
      <c r="M612" s="82">
        <f t="shared" si="329"/>
        <v>0</v>
      </c>
      <c r="N612" s="82">
        <f t="shared" si="310"/>
        <v>0</v>
      </c>
      <c r="O612" s="85">
        <f t="shared" si="330"/>
        <v>0</v>
      </c>
      <c r="P612" s="87">
        <f t="shared" si="331"/>
        <v>0</v>
      </c>
      <c r="Q612" s="85">
        <f t="shared" si="332"/>
        <v>0</v>
      </c>
      <c r="R612" s="87">
        <f t="shared" si="333"/>
        <v>0</v>
      </c>
      <c r="S612" s="85">
        <f t="shared" si="334"/>
        <v>0</v>
      </c>
      <c r="T612" s="87">
        <v>231</v>
      </c>
      <c r="U612" s="82"/>
      <c r="V612" s="108">
        <f t="shared" si="335"/>
        <v>49694</v>
      </c>
      <c r="W612" s="109">
        <f t="shared" si="311"/>
        <v>0</v>
      </c>
      <c r="X612" s="95">
        <f t="shared" si="312"/>
        <v>0</v>
      </c>
      <c r="Y612" s="110">
        <f t="shared" si="313"/>
        <v>231</v>
      </c>
      <c r="Z612" s="111">
        <f t="shared" si="336"/>
        <v>0</v>
      </c>
      <c r="AA612" s="112">
        <f t="shared" si="337"/>
        <v>0</v>
      </c>
      <c r="AB612" s="112">
        <f t="shared" si="314"/>
        <v>0</v>
      </c>
      <c r="AC612" s="111">
        <f t="shared" si="349"/>
        <v>0</v>
      </c>
      <c r="AD612" s="113">
        <f t="shared" si="352"/>
        <v>0</v>
      </c>
      <c r="AE612" s="114">
        <f t="shared" si="338"/>
        <v>0</v>
      </c>
      <c r="AF612" s="86">
        <f t="shared" si="350"/>
        <v>49694</v>
      </c>
      <c r="AG612" s="86">
        <f t="shared" si="353"/>
        <v>49329</v>
      </c>
      <c r="AH612" s="211">
        <f t="shared" si="356"/>
        <v>0</v>
      </c>
      <c r="AI612" s="213">
        <f t="shared" si="354"/>
        <v>0</v>
      </c>
      <c r="AJ612" s="218">
        <f t="shared" si="351"/>
        <v>5452</v>
      </c>
      <c r="AK612" s="103">
        <f t="shared" si="339"/>
        <v>0</v>
      </c>
      <c r="AL612" s="82">
        <f t="shared" si="340"/>
        <v>0</v>
      </c>
      <c r="AM612" s="105">
        <f t="shared" si="341"/>
        <v>0</v>
      </c>
      <c r="AN612" s="87">
        <f t="shared" si="342"/>
        <v>230</v>
      </c>
      <c r="AO612" s="240">
        <f t="shared" si="343"/>
        <v>0</v>
      </c>
      <c r="AP612" s="87">
        <f t="shared" si="344"/>
        <v>0</v>
      </c>
      <c r="AQ612" s="85">
        <f t="shared" si="345"/>
        <v>0</v>
      </c>
      <c r="AR612" s="232">
        <f t="shared" si="318"/>
        <v>0</v>
      </c>
      <c r="AS612" s="112">
        <f t="shared" si="355"/>
        <v>0</v>
      </c>
      <c r="AT612" s="125">
        <f t="shared" si="320"/>
        <v>0</v>
      </c>
      <c r="AU612" s="256">
        <f t="shared" si="321"/>
        <v>0</v>
      </c>
      <c r="AV612" s="109">
        <f t="shared" si="322"/>
        <v>0</v>
      </c>
      <c r="AW612" s="199">
        <f t="shared" si="346"/>
        <v>0</v>
      </c>
      <c r="AX612" s="95">
        <f t="shared" si="323"/>
        <v>0</v>
      </c>
      <c r="AY612" s="194">
        <f t="shared" si="347"/>
        <v>0</v>
      </c>
      <c r="BA612" s="194">
        <f t="shared" si="348"/>
        <v>0</v>
      </c>
      <c r="BS612" s="96"/>
    </row>
    <row r="613" spans="1:71" hidden="1" x14ac:dyDescent="0.3">
      <c r="A613" s="21">
        <v>232</v>
      </c>
      <c r="B613" s="86">
        <f t="shared" si="304"/>
        <v>0</v>
      </c>
      <c r="C613" s="82">
        <f t="shared" si="305"/>
        <v>0</v>
      </c>
      <c r="D613" s="82">
        <f t="shared" si="307"/>
        <v>0</v>
      </c>
      <c r="E613" s="85">
        <f t="shared" si="306"/>
        <v>0</v>
      </c>
      <c r="F613" s="103">
        <f t="shared" si="324"/>
        <v>0</v>
      </c>
      <c r="G613" s="82">
        <f t="shared" si="325"/>
        <v>0</v>
      </c>
      <c r="H613" s="85">
        <f t="shared" si="326"/>
        <v>0</v>
      </c>
      <c r="I613" s="87">
        <f t="shared" si="327"/>
        <v>0</v>
      </c>
      <c r="J613" s="104">
        <f t="shared" si="328"/>
        <v>0</v>
      </c>
      <c r="K613" s="87">
        <f t="shared" si="308"/>
        <v>0</v>
      </c>
      <c r="L613" s="85">
        <f t="shared" si="309"/>
        <v>0</v>
      </c>
      <c r="M613" s="82">
        <f t="shared" si="329"/>
        <v>0</v>
      </c>
      <c r="N613" s="82">
        <f t="shared" si="310"/>
        <v>0</v>
      </c>
      <c r="O613" s="85">
        <f t="shared" si="330"/>
        <v>0</v>
      </c>
      <c r="P613" s="87">
        <f t="shared" si="331"/>
        <v>0</v>
      </c>
      <c r="Q613" s="85">
        <f t="shared" si="332"/>
        <v>0</v>
      </c>
      <c r="R613" s="87">
        <f t="shared" si="333"/>
        <v>0</v>
      </c>
      <c r="S613" s="85">
        <f t="shared" si="334"/>
        <v>0</v>
      </c>
      <c r="T613" s="87">
        <v>232</v>
      </c>
      <c r="U613" s="82"/>
      <c r="V613" s="108">
        <f t="shared" si="335"/>
        <v>49725</v>
      </c>
      <c r="W613" s="109">
        <f t="shared" si="311"/>
        <v>0</v>
      </c>
      <c r="X613" s="95">
        <f t="shared" si="312"/>
        <v>0</v>
      </c>
      <c r="Y613" s="110">
        <f t="shared" si="313"/>
        <v>232</v>
      </c>
      <c r="Z613" s="111">
        <f t="shared" si="336"/>
        <v>0</v>
      </c>
      <c r="AA613" s="112">
        <f t="shared" si="337"/>
        <v>0</v>
      </c>
      <c r="AB613" s="112">
        <f t="shared" si="314"/>
        <v>0</v>
      </c>
      <c r="AC613" s="111">
        <f t="shared" si="349"/>
        <v>0</v>
      </c>
      <c r="AD613" s="113">
        <f t="shared" si="352"/>
        <v>0</v>
      </c>
      <c r="AE613" s="114">
        <f t="shared" si="338"/>
        <v>0</v>
      </c>
      <c r="AF613" s="86">
        <f t="shared" si="350"/>
        <v>49725</v>
      </c>
      <c r="AG613" s="86">
        <f t="shared" si="353"/>
        <v>49360</v>
      </c>
      <c r="AH613" s="211">
        <f t="shared" si="356"/>
        <v>0</v>
      </c>
      <c r="AI613" s="213">
        <f t="shared" si="354"/>
        <v>0</v>
      </c>
      <c r="AJ613" s="218">
        <f t="shared" si="351"/>
        <v>5452</v>
      </c>
      <c r="AK613" s="103">
        <f t="shared" si="339"/>
        <v>0</v>
      </c>
      <c r="AL613" s="82">
        <f t="shared" si="340"/>
        <v>0</v>
      </c>
      <c r="AM613" s="105">
        <f t="shared" si="341"/>
        <v>0</v>
      </c>
      <c r="AN613" s="87">
        <f t="shared" si="342"/>
        <v>231</v>
      </c>
      <c r="AO613" s="240">
        <f t="shared" si="343"/>
        <v>0</v>
      </c>
      <c r="AP613" s="87">
        <f t="shared" si="344"/>
        <v>0</v>
      </c>
      <c r="AQ613" s="85">
        <f t="shared" si="345"/>
        <v>0</v>
      </c>
      <c r="AR613" s="232">
        <f t="shared" si="318"/>
        <v>0</v>
      </c>
      <c r="AS613" s="112">
        <f t="shared" si="355"/>
        <v>0</v>
      </c>
      <c r="AT613" s="125">
        <f t="shared" si="320"/>
        <v>0</v>
      </c>
      <c r="AU613" s="256">
        <f t="shared" si="321"/>
        <v>0</v>
      </c>
      <c r="AV613" s="109">
        <f t="shared" si="322"/>
        <v>0</v>
      </c>
      <c r="AW613" s="199">
        <f t="shared" si="346"/>
        <v>0</v>
      </c>
      <c r="AX613" s="95">
        <f t="shared" si="323"/>
        <v>0</v>
      </c>
      <c r="AY613" s="194">
        <f t="shared" si="347"/>
        <v>0</v>
      </c>
      <c r="BA613" s="194">
        <f t="shared" si="348"/>
        <v>0</v>
      </c>
      <c r="BS613" s="96"/>
    </row>
    <row r="614" spans="1:71" hidden="1" x14ac:dyDescent="0.3">
      <c r="A614" s="21">
        <v>233</v>
      </c>
      <c r="B614" s="86">
        <f t="shared" si="304"/>
        <v>0</v>
      </c>
      <c r="C614" s="82">
        <f t="shared" si="305"/>
        <v>0</v>
      </c>
      <c r="D614" s="82">
        <f t="shared" si="307"/>
        <v>0</v>
      </c>
      <c r="E614" s="85">
        <f t="shared" si="306"/>
        <v>0</v>
      </c>
      <c r="F614" s="103">
        <f t="shared" si="324"/>
        <v>0</v>
      </c>
      <c r="G614" s="82">
        <f t="shared" si="325"/>
        <v>0</v>
      </c>
      <c r="H614" s="85">
        <f t="shared" si="326"/>
        <v>0</v>
      </c>
      <c r="I614" s="87">
        <f t="shared" si="327"/>
        <v>0</v>
      </c>
      <c r="J614" s="104">
        <f t="shared" si="328"/>
        <v>0</v>
      </c>
      <c r="K614" s="87">
        <f t="shared" si="308"/>
        <v>0</v>
      </c>
      <c r="L614" s="85">
        <f t="shared" si="309"/>
        <v>0</v>
      </c>
      <c r="M614" s="82">
        <f t="shared" si="329"/>
        <v>0</v>
      </c>
      <c r="N614" s="82">
        <f t="shared" si="310"/>
        <v>0</v>
      </c>
      <c r="O614" s="85">
        <f t="shared" si="330"/>
        <v>0</v>
      </c>
      <c r="P614" s="87">
        <f t="shared" si="331"/>
        <v>0</v>
      </c>
      <c r="Q614" s="85">
        <f t="shared" si="332"/>
        <v>0</v>
      </c>
      <c r="R614" s="87">
        <f t="shared" si="333"/>
        <v>0</v>
      </c>
      <c r="S614" s="85">
        <f t="shared" si="334"/>
        <v>0</v>
      </c>
      <c r="T614" s="87">
        <v>233</v>
      </c>
      <c r="U614" s="82"/>
      <c r="V614" s="108">
        <f t="shared" si="335"/>
        <v>49754</v>
      </c>
      <c r="W614" s="109">
        <f t="shared" si="311"/>
        <v>0</v>
      </c>
      <c r="X614" s="95">
        <f t="shared" si="312"/>
        <v>0</v>
      </c>
      <c r="Y614" s="110">
        <f t="shared" si="313"/>
        <v>233</v>
      </c>
      <c r="Z614" s="111">
        <f t="shared" si="336"/>
        <v>0</v>
      </c>
      <c r="AA614" s="112">
        <f t="shared" si="337"/>
        <v>0</v>
      </c>
      <c r="AB614" s="112">
        <f t="shared" si="314"/>
        <v>0</v>
      </c>
      <c r="AC614" s="111">
        <f t="shared" si="349"/>
        <v>0</v>
      </c>
      <c r="AD614" s="113">
        <f t="shared" si="352"/>
        <v>0</v>
      </c>
      <c r="AE614" s="114">
        <f t="shared" si="338"/>
        <v>0</v>
      </c>
      <c r="AF614" s="86">
        <f t="shared" si="350"/>
        <v>49754</v>
      </c>
      <c r="AG614" s="86">
        <f t="shared" si="353"/>
        <v>49388</v>
      </c>
      <c r="AH614" s="211">
        <f t="shared" si="356"/>
        <v>0</v>
      </c>
      <c r="AI614" s="213">
        <f t="shared" si="354"/>
        <v>0</v>
      </c>
      <c r="AJ614" s="218">
        <f t="shared" si="351"/>
        <v>5452</v>
      </c>
      <c r="AK614" s="103">
        <f t="shared" si="339"/>
        <v>0</v>
      </c>
      <c r="AL614" s="82">
        <f t="shared" si="340"/>
        <v>0</v>
      </c>
      <c r="AM614" s="105">
        <f t="shared" si="341"/>
        <v>0</v>
      </c>
      <c r="AN614" s="87">
        <f t="shared" si="342"/>
        <v>232</v>
      </c>
      <c r="AO614" s="240">
        <f t="shared" si="343"/>
        <v>0</v>
      </c>
      <c r="AP614" s="87">
        <f t="shared" si="344"/>
        <v>0</v>
      </c>
      <c r="AQ614" s="85">
        <f t="shared" si="345"/>
        <v>0</v>
      </c>
      <c r="AR614" s="232">
        <f t="shared" si="318"/>
        <v>0</v>
      </c>
      <c r="AS614" s="112">
        <f t="shared" si="355"/>
        <v>0</v>
      </c>
      <c r="AT614" s="125">
        <f t="shared" si="320"/>
        <v>0</v>
      </c>
      <c r="AU614" s="256">
        <f t="shared" si="321"/>
        <v>0</v>
      </c>
      <c r="AV614" s="109">
        <f t="shared" si="322"/>
        <v>0</v>
      </c>
      <c r="AW614" s="199">
        <f t="shared" si="346"/>
        <v>0</v>
      </c>
      <c r="AX614" s="95">
        <f t="shared" si="323"/>
        <v>0</v>
      </c>
      <c r="AY614" s="194">
        <f t="shared" si="347"/>
        <v>0</v>
      </c>
      <c r="BA614" s="194">
        <f t="shared" si="348"/>
        <v>0</v>
      </c>
      <c r="BS614" s="96"/>
    </row>
    <row r="615" spans="1:71" hidden="1" x14ac:dyDescent="0.3">
      <c r="A615" s="21">
        <v>234</v>
      </c>
      <c r="B615" s="86">
        <f t="shared" si="304"/>
        <v>0</v>
      </c>
      <c r="C615" s="82">
        <f t="shared" si="305"/>
        <v>0</v>
      </c>
      <c r="D615" s="82">
        <f t="shared" si="307"/>
        <v>0</v>
      </c>
      <c r="E615" s="85">
        <f t="shared" si="306"/>
        <v>0</v>
      </c>
      <c r="F615" s="103">
        <f t="shared" si="324"/>
        <v>0</v>
      </c>
      <c r="G615" s="82">
        <f t="shared" si="325"/>
        <v>0</v>
      </c>
      <c r="H615" s="85">
        <f t="shared" si="326"/>
        <v>0</v>
      </c>
      <c r="I615" s="87">
        <f t="shared" si="327"/>
        <v>0</v>
      </c>
      <c r="J615" s="104">
        <f t="shared" si="328"/>
        <v>0</v>
      </c>
      <c r="K615" s="87">
        <f t="shared" si="308"/>
        <v>0</v>
      </c>
      <c r="L615" s="85">
        <f t="shared" si="309"/>
        <v>0</v>
      </c>
      <c r="M615" s="82">
        <f t="shared" si="329"/>
        <v>0</v>
      </c>
      <c r="N615" s="82">
        <f t="shared" si="310"/>
        <v>0</v>
      </c>
      <c r="O615" s="85">
        <f t="shared" si="330"/>
        <v>0</v>
      </c>
      <c r="P615" s="87">
        <f t="shared" si="331"/>
        <v>0</v>
      </c>
      <c r="Q615" s="85">
        <f t="shared" si="332"/>
        <v>0</v>
      </c>
      <c r="R615" s="87">
        <f t="shared" si="333"/>
        <v>0</v>
      </c>
      <c r="S615" s="85">
        <f t="shared" si="334"/>
        <v>0</v>
      </c>
      <c r="T615" s="87">
        <v>234</v>
      </c>
      <c r="U615" s="82"/>
      <c r="V615" s="108">
        <f t="shared" si="335"/>
        <v>49785</v>
      </c>
      <c r="W615" s="109">
        <f t="shared" si="311"/>
        <v>0</v>
      </c>
      <c r="X615" s="95">
        <f t="shared" si="312"/>
        <v>0</v>
      </c>
      <c r="Y615" s="110">
        <f t="shared" si="313"/>
        <v>234</v>
      </c>
      <c r="Z615" s="111">
        <f t="shared" si="336"/>
        <v>0</v>
      </c>
      <c r="AA615" s="112">
        <f t="shared" si="337"/>
        <v>0</v>
      </c>
      <c r="AB615" s="112">
        <f t="shared" si="314"/>
        <v>0</v>
      </c>
      <c r="AC615" s="111">
        <f t="shared" si="349"/>
        <v>0</v>
      </c>
      <c r="AD615" s="113">
        <f t="shared" si="352"/>
        <v>0</v>
      </c>
      <c r="AE615" s="114">
        <f t="shared" si="338"/>
        <v>0</v>
      </c>
      <c r="AF615" s="86">
        <f t="shared" si="350"/>
        <v>49785</v>
      </c>
      <c r="AG615" s="86">
        <f t="shared" si="353"/>
        <v>49419</v>
      </c>
      <c r="AH615" s="211">
        <f t="shared" si="356"/>
        <v>0</v>
      </c>
      <c r="AI615" s="213">
        <f t="shared" si="354"/>
        <v>0</v>
      </c>
      <c r="AJ615" s="218">
        <f t="shared" si="351"/>
        <v>5452</v>
      </c>
      <c r="AK615" s="103">
        <f t="shared" si="339"/>
        <v>0</v>
      </c>
      <c r="AL615" s="82">
        <f t="shared" si="340"/>
        <v>0</v>
      </c>
      <c r="AM615" s="105">
        <f t="shared" si="341"/>
        <v>0</v>
      </c>
      <c r="AN615" s="87">
        <f t="shared" si="342"/>
        <v>233</v>
      </c>
      <c r="AO615" s="240">
        <f t="shared" si="343"/>
        <v>0</v>
      </c>
      <c r="AP615" s="87">
        <f t="shared" si="344"/>
        <v>0</v>
      </c>
      <c r="AQ615" s="85">
        <f t="shared" si="345"/>
        <v>0</v>
      </c>
      <c r="AR615" s="232">
        <f t="shared" si="318"/>
        <v>0</v>
      </c>
      <c r="AS615" s="112">
        <f t="shared" si="355"/>
        <v>0</v>
      </c>
      <c r="AT615" s="125">
        <f t="shared" si="320"/>
        <v>0</v>
      </c>
      <c r="AU615" s="256">
        <f t="shared" si="321"/>
        <v>0</v>
      </c>
      <c r="AV615" s="109">
        <f t="shared" si="322"/>
        <v>0</v>
      </c>
      <c r="AW615" s="199">
        <f t="shared" si="346"/>
        <v>0</v>
      </c>
      <c r="AX615" s="95">
        <f t="shared" si="323"/>
        <v>0</v>
      </c>
      <c r="AY615" s="194">
        <f t="shared" si="347"/>
        <v>0</v>
      </c>
      <c r="BA615" s="194">
        <f t="shared" si="348"/>
        <v>0</v>
      </c>
      <c r="BS615" s="96"/>
    </row>
    <row r="616" spans="1:71" hidden="1" x14ac:dyDescent="0.3">
      <c r="A616" s="21">
        <v>235</v>
      </c>
      <c r="B616" s="86">
        <f t="shared" si="304"/>
        <v>0</v>
      </c>
      <c r="C616" s="82">
        <f t="shared" si="305"/>
        <v>0</v>
      </c>
      <c r="D616" s="82">
        <f t="shared" si="307"/>
        <v>0</v>
      </c>
      <c r="E616" s="85">
        <f t="shared" si="306"/>
        <v>0</v>
      </c>
      <c r="F616" s="103">
        <f t="shared" si="324"/>
        <v>0</v>
      </c>
      <c r="G616" s="82">
        <f t="shared" si="325"/>
        <v>0</v>
      </c>
      <c r="H616" s="85">
        <f t="shared" si="326"/>
        <v>0</v>
      </c>
      <c r="I616" s="87">
        <f t="shared" si="327"/>
        <v>0</v>
      </c>
      <c r="J616" s="104">
        <f t="shared" si="328"/>
        <v>0</v>
      </c>
      <c r="K616" s="87">
        <f t="shared" si="308"/>
        <v>0</v>
      </c>
      <c r="L616" s="85">
        <f t="shared" si="309"/>
        <v>0</v>
      </c>
      <c r="M616" s="82">
        <f t="shared" si="329"/>
        <v>0</v>
      </c>
      <c r="N616" s="82">
        <f t="shared" si="310"/>
        <v>0</v>
      </c>
      <c r="O616" s="85">
        <f t="shared" si="330"/>
        <v>0</v>
      </c>
      <c r="P616" s="87">
        <f t="shared" si="331"/>
        <v>0</v>
      </c>
      <c r="Q616" s="85">
        <f t="shared" si="332"/>
        <v>0</v>
      </c>
      <c r="R616" s="87">
        <f t="shared" si="333"/>
        <v>0</v>
      </c>
      <c r="S616" s="85">
        <f t="shared" si="334"/>
        <v>0</v>
      </c>
      <c r="T616" s="87">
        <v>235</v>
      </c>
      <c r="U616" s="82"/>
      <c r="V616" s="108">
        <f t="shared" si="335"/>
        <v>49815</v>
      </c>
      <c r="W616" s="109">
        <f t="shared" si="311"/>
        <v>0</v>
      </c>
      <c r="X616" s="95">
        <f t="shared" si="312"/>
        <v>0</v>
      </c>
      <c r="Y616" s="110">
        <f t="shared" si="313"/>
        <v>235</v>
      </c>
      <c r="Z616" s="111">
        <f t="shared" si="336"/>
        <v>0</v>
      </c>
      <c r="AA616" s="112">
        <f t="shared" si="337"/>
        <v>0</v>
      </c>
      <c r="AB616" s="112">
        <f t="shared" si="314"/>
        <v>0</v>
      </c>
      <c r="AC616" s="111">
        <f t="shared" si="349"/>
        <v>0</v>
      </c>
      <c r="AD616" s="113">
        <f t="shared" si="352"/>
        <v>0</v>
      </c>
      <c r="AE616" s="114">
        <f t="shared" si="338"/>
        <v>0</v>
      </c>
      <c r="AF616" s="86">
        <f t="shared" si="350"/>
        <v>49815</v>
      </c>
      <c r="AG616" s="86">
        <f t="shared" si="353"/>
        <v>49449</v>
      </c>
      <c r="AH616" s="211">
        <f t="shared" si="356"/>
        <v>0</v>
      </c>
      <c r="AI616" s="213">
        <f t="shared" si="354"/>
        <v>0</v>
      </c>
      <c r="AJ616" s="218">
        <f t="shared" si="351"/>
        <v>5452</v>
      </c>
      <c r="AK616" s="103">
        <f t="shared" si="339"/>
        <v>0</v>
      </c>
      <c r="AL616" s="82">
        <f t="shared" si="340"/>
        <v>0</v>
      </c>
      <c r="AM616" s="105">
        <f t="shared" si="341"/>
        <v>0</v>
      </c>
      <c r="AN616" s="87">
        <f t="shared" si="342"/>
        <v>234</v>
      </c>
      <c r="AO616" s="240">
        <f t="shared" si="343"/>
        <v>0</v>
      </c>
      <c r="AP616" s="87">
        <f t="shared" si="344"/>
        <v>0</v>
      </c>
      <c r="AQ616" s="85">
        <f t="shared" si="345"/>
        <v>0</v>
      </c>
      <c r="AR616" s="232">
        <f t="shared" si="318"/>
        <v>0</v>
      </c>
      <c r="AS616" s="112">
        <f t="shared" si="355"/>
        <v>0</v>
      </c>
      <c r="AT616" s="125">
        <f t="shared" si="320"/>
        <v>0</v>
      </c>
      <c r="AU616" s="256">
        <f t="shared" si="321"/>
        <v>0</v>
      </c>
      <c r="AV616" s="109">
        <f t="shared" si="322"/>
        <v>0</v>
      </c>
      <c r="AW616" s="199">
        <f t="shared" si="346"/>
        <v>0</v>
      </c>
      <c r="AX616" s="95">
        <f t="shared" si="323"/>
        <v>0</v>
      </c>
      <c r="AY616" s="194">
        <f t="shared" si="347"/>
        <v>0</v>
      </c>
      <c r="BA616" s="194">
        <f t="shared" si="348"/>
        <v>0</v>
      </c>
      <c r="BS616" s="96"/>
    </row>
    <row r="617" spans="1:71" hidden="1" x14ac:dyDescent="0.3">
      <c r="A617" s="21">
        <v>236</v>
      </c>
      <c r="B617" s="86">
        <f t="shared" si="304"/>
        <v>0</v>
      </c>
      <c r="C617" s="82">
        <f t="shared" si="305"/>
        <v>0</v>
      </c>
      <c r="D617" s="82">
        <f t="shared" si="307"/>
        <v>0</v>
      </c>
      <c r="E617" s="85">
        <f t="shared" si="306"/>
        <v>0</v>
      </c>
      <c r="F617" s="103">
        <f t="shared" si="324"/>
        <v>0</v>
      </c>
      <c r="G617" s="82">
        <f t="shared" si="325"/>
        <v>0</v>
      </c>
      <c r="H617" s="85">
        <f t="shared" si="326"/>
        <v>0</v>
      </c>
      <c r="I617" s="87">
        <f t="shared" si="327"/>
        <v>0</v>
      </c>
      <c r="J617" s="104">
        <f t="shared" si="328"/>
        <v>0</v>
      </c>
      <c r="K617" s="87">
        <f t="shared" si="308"/>
        <v>0</v>
      </c>
      <c r="L617" s="85">
        <f t="shared" si="309"/>
        <v>0</v>
      </c>
      <c r="M617" s="82">
        <f t="shared" si="329"/>
        <v>0</v>
      </c>
      <c r="N617" s="82">
        <f t="shared" si="310"/>
        <v>0</v>
      </c>
      <c r="O617" s="85">
        <f t="shared" si="330"/>
        <v>0</v>
      </c>
      <c r="P617" s="87">
        <f t="shared" si="331"/>
        <v>0</v>
      </c>
      <c r="Q617" s="85">
        <f t="shared" si="332"/>
        <v>0</v>
      </c>
      <c r="R617" s="87">
        <f t="shared" si="333"/>
        <v>0</v>
      </c>
      <c r="S617" s="85">
        <f t="shared" si="334"/>
        <v>0</v>
      </c>
      <c r="T617" s="87">
        <v>236</v>
      </c>
      <c r="U617" s="82"/>
      <c r="V617" s="108">
        <f t="shared" si="335"/>
        <v>49846</v>
      </c>
      <c r="W617" s="109">
        <f t="shared" si="311"/>
        <v>0</v>
      </c>
      <c r="X617" s="95">
        <f t="shared" si="312"/>
        <v>0</v>
      </c>
      <c r="Y617" s="110">
        <f t="shared" si="313"/>
        <v>236</v>
      </c>
      <c r="Z617" s="111">
        <f t="shared" si="336"/>
        <v>0</v>
      </c>
      <c r="AA617" s="112">
        <f t="shared" si="337"/>
        <v>0</v>
      </c>
      <c r="AB617" s="112">
        <f t="shared" si="314"/>
        <v>0</v>
      </c>
      <c r="AC617" s="111">
        <f t="shared" si="349"/>
        <v>0</v>
      </c>
      <c r="AD617" s="113">
        <f t="shared" si="352"/>
        <v>0</v>
      </c>
      <c r="AE617" s="114">
        <f t="shared" si="338"/>
        <v>0</v>
      </c>
      <c r="AF617" s="86">
        <f t="shared" si="350"/>
        <v>49846</v>
      </c>
      <c r="AG617" s="86">
        <f t="shared" si="353"/>
        <v>49480</v>
      </c>
      <c r="AH617" s="211">
        <f t="shared" si="356"/>
        <v>0</v>
      </c>
      <c r="AI617" s="213">
        <f t="shared" si="354"/>
        <v>0</v>
      </c>
      <c r="AJ617" s="218">
        <f t="shared" si="351"/>
        <v>5452</v>
      </c>
      <c r="AK617" s="103">
        <f t="shared" si="339"/>
        <v>0</v>
      </c>
      <c r="AL617" s="82">
        <f t="shared" si="340"/>
        <v>0</v>
      </c>
      <c r="AM617" s="105">
        <f t="shared" si="341"/>
        <v>0</v>
      </c>
      <c r="AN617" s="87">
        <f t="shared" si="342"/>
        <v>235</v>
      </c>
      <c r="AO617" s="240">
        <f t="shared" si="343"/>
        <v>0</v>
      </c>
      <c r="AP617" s="87">
        <f t="shared" si="344"/>
        <v>0</v>
      </c>
      <c r="AQ617" s="85">
        <f t="shared" si="345"/>
        <v>0</v>
      </c>
      <c r="AR617" s="232">
        <f t="shared" si="318"/>
        <v>0</v>
      </c>
      <c r="AS617" s="112">
        <f t="shared" si="355"/>
        <v>0</v>
      </c>
      <c r="AT617" s="125">
        <f t="shared" si="320"/>
        <v>0</v>
      </c>
      <c r="AU617" s="256">
        <f t="shared" si="321"/>
        <v>0</v>
      </c>
      <c r="AV617" s="109">
        <f t="shared" si="322"/>
        <v>0</v>
      </c>
      <c r="AW617" s="199">
        <f t="shared" si="346"/>
        <v>0</v>
      </c>
      <c r="AX617" s="95">
        <f t="shared" si="323"/>
        <v>0</v>
      </c>
      <c r="AY617" s="194">
        <f t="shared" si="347"/>
        <v>0</v>
      </c>
      <c r="BA617" s="194">
        <f t="shared" si="348"/>
        <v>0</v>
      </c>
      <c r="BS617" s="96"/>
    </row>
    <row r="618" spans="1:71" hidden="1" x14ac:dyDescent="0.3">
      <c r="A618" s="21">
        <v>237</v>
      </c>
      <c r="B618" s="86">
        <f t="shared" si="304"/>
        <v>0</v>
      </c>
      <c r="C618" s="82">
        <f t="shared" si="305"/>
        <v>0</v>
      </c>
      <c r="D618" s="82">
        <f t="shared" si="307"/>
        <v>0</v>
      </c>
      <c r="E618" s="85">
        <f t="shared" si="306"/>
        <v>0</v>
      </c>
      <c r="F618" s="103">
        <f t="shared" si="324"/>
        <v>0</v>
      </c>
      <c r="G618" s="82">
        <f t="shared" si="325"/>
        <v>0</v>
      </c>
      <c r="H618" s="85">
        <f t="shared" si="326"/>
        <v>0</v>
      </c>
      <c r="I618" s="87">
        <f t="shared" si="327"/>
        <v>0</v>
      </c>
      <c r="J618" s="104">
        <f t="shared" si="328"/>
        <v>0</v>
      </c>
      <c r="K618" s="87">
        <f t="shared" si="308"/>
        <v>0</v>
      </c>
      <c r="L618" s="85">
        <f t="shared" si="309"/>
        <v>0</v>
      </c>
      <c r="M618" s="82">
        <f t="shared" si="329"/>
        <v>0</v>
      </c>
      <c r="N618" s="82">
        <f t="shared" si="310"/>
        <v>0</v>
      </c>
      <c r="O618" s="85">
        <f t="shared" si="330"/>
        <v>0</v>
      </c>
      <c r="P618" s="87">
        <f t="shared" si="331"/>
        <v>0</v>
      </c>
      <c r="Q618" s="85">
        <f t="shared" si="332"/>
        <v>0</v>
      </c>
      <c r="R618" s="87">
        <f t="shared" si="333"/>
        <v>0</v>
      </c>
      <c r="S618" s="85">
        <f t="shared" si="334"/>
        <v>0</v>
      </c>
      <c r="T618" s="87">
        <v>237</v>
      </c>
      <c r="U618" s="82"/>
      <c r="V618" s="108">
        <f t="shared" si="335"/>
        <v>49876</v>
      </c>
      <c r="W618" s="109">
        <f t="shared" si="311"/>
        <v>0</v>
      </c>
      <c r="X618" s="95">
        <f t="shared" si="312"/>
        <v>0</v>
      </c>
      <c r="Y618" s="110">
        <f t="shared" si="313"/>
        <v>237</v>
      </c>
      <c r="Z618" s="111">
        <f t="shared" si="336"/>
        <v>0</v>
      </c>
      <c r="AA618" s="112">
        <f t="shared" si="337"/>
        <v>0</v>
      </c>
      <c r="AB618" s="112">
        <f t="shared" si="314"/>
        <v>0</v>
      </c>
      <c r="AC618" s="111">
        <f t="shared" si="349"/>
        <v>0</v>
      </c>
      <c r="AD618" s="113">
        <f t="shared" si="352"/>
        <v>0</v>
      </c>
      <c r="AE618" s="114">
        <f t="shared" si="338"/>
        <v>0</v>
      </c>
      <c r="AF618" s="86">
        <f t="shared" si="350"/>
        <v>49876</v>
      </c>
      <c r="AG618" s="86">
        <f t="shared" si="353"/>
        <v>49510</v>
      </c>
      <c r="AH618" s="211">
        <f t="shared" si="356"/>
        <v>0</v>
      </c>
      <c r="AI618" s="213">
        <f t="shared" si="354"/>
        <v>0</v>
      </c>
      <c r="AJ618" s="218">
        <f t="shared" si="351"/>
        <v>5452</v>
      </c>
      <c r="AK618" s="103">
        <f t="shared" si="339"/>
        <v>0</v>
      </c>
      <c r="AL618" s="82">
        <f t="shared" si="340"/>
        <v>0</v>
      </c>
      <c r="AM618" s="105">
        <f t="shared" si="341"/>
        <v>0</v>
      </c>
      <c r="AN618" s="87">
        <f t="shared" si="342"/>
        <v>236</v>
      </c>
      <c r="AO618" s="240">
        <f t="shared" si="343"/>
        <v>0</v>
      </c>
      <c r="AP618" s="87">
        <f t="shared" si="344"/>
        <v>0</v>
      </c>
      <c r="AQ618" s="85">
        <f t="shared" si="345"/>
        <v>0</v>
      </c>
      <c r="AR618" s="232">
        <f t="shared" si="318"/>
        <v>0</v>
      </c>
      <c r="AS618" s="112">
        <f t="shared" si="355"/>
        <v>0</v>
      </c>
      <c r="AT618" s="125">
        <f t="shared" si="320"/>
        <v>0</v>
      </c>
      <c r="AU618" s="256">
        <f t="shared" si="321"/>
        <v>0</v>
      </c>
      <c r="AV618" s="109">
        <f t="shared" si="322"/>
        <v>0</v>
      </c>
      <c r="AW618" s="199">
        <f t="shared" si="346"/>
        <v>0</v>
      </c>
      <c r="AX618" s="95">
        <f t="shared" si="323"/>
        <v>0</v>
      </c>
      <c r="AY618" s="194">
        <f t="shared" si="347"/>
        <v>0</v>
      </c>
      <c r="BA618" s="194">
        <f t="shared" si="348"/>
        <v>0</v>
      </c>
      <c r="BS618" s="96"/>
    </row>
    <row r="619" spans="1:71" hidden="1" x14ac:dyDescent="0.3">
      <c r="A619" s="21">
        <v>238</v>
      </c>
      <c r="B619" s="86">
        <f t="shared" si="304"/>
        <v>0</v>
      </c>
      <c r="C619" s="82">
        <f t="shared" si="305"/>
        <v>0</v>
      </c>
      <c r="D619" s="82">
        <f t="shared" si="307"/>
        <v>0</v>
      </c>
      <c r="E619" s="85">
        <f t="shared" si="306"/>
        <v>0</v>
      </c>
      <c r="F619" s="103">
        <f t="shared" si="324"/>
        <v>0</v>
      </c>
      <c r="G619" s="82">
        <f t="shared" si="325"/>
        <v>0</v>
      </c>
      <c r="H619" s="85">
        <f t="shared" si="326"/>
        <v>0</v>
      </c>
      <c r="I619" s="87">
        <f t="shared" si="327"/>
        <v>0</v>
      </c>
      <c r="J619" s="104">
        <f t="shared" si="328"/>
        <v>0</v>
      </c>
      <c r="K619" s="87">
        <f t="shared" si="308"/>
        <v>0</v>
      </c>
      <c r="L619" s="85">
        <f t="shared" si="309"/>
        <v>0</v>
      </c>
      <c r="M619" s="82">
        <f t="shared" si="329"/>
        <v>0</v>
      </c>
      <c r="N619" s="82">
        <f t="shared" si="310"/>
        <v>0</v>
      </c>
      <c r="O619" s="85">
        <f t="shared" si="330"/>
        <v>0</v>
      </c>
      <c r="P619" s="87">
        <f t="shared" si="331"/>
        <v>0</v>
      </c>
      <c r="Q619" s="85">
        <f t="shared" si="332"/>
        <v>0</v>
      </c>
      <c r="R619" s="87">
        <f t="shared" si="333"/>
        <v>0</v>
      </c>
      <c r="S619" s="85">
        <f t="shared" si="334"/>
        <v>0</v>
      </c>
      <c r="T619" s="87">
        <v>238</v>
      </c>
      <c r="U619" s="82"/>
      <c r="V619" s="108">
        <f t="shared" si="335"/>
        <v>49907</v>
      </c>
      <c r="W619" s="109">
        <f t="shared" si="311"/>
        <v>0</v>
      </c>
      <c r="X619" s="95">
        <f t="shared" si="312"/>
        <v>0</v>
      </c>
      <c r="Y619" s="110">
        <f t="shared" si="313"/>
        <v>238</v>
      </c>
      <c r="Z619" s="111">
        <f t="shared" si="336"/>
        <v>0</v>
      </c>
      <c r="AA619" s="112">
        <f t="shared" si="337"/>
        <v>0</v>
      </c>
      <c r="AB619" s="112">
        <f t="shared" si="314"/>
        <v>0</v>
      </c>
      <c r="AC619" s="111">
        <f t="shared" si="349"/>
        <v>0</v>
      </c>
      <c r="AD619" s="113">
        <f t="shared" si="352"/>
        <v>0</v>
      </c>
      <c r="AE619" s="114">
        <f t="shared" si="338"/>
        <v>0</v>
      </c>
      <c r="AF619" s="86">
        <f t="shared" si="350"/>
        <v>49907</v>
      </c>
      <c r="AG619" s="86">
        <f t="shared" si="353"/>
        <v>49541</v>
      </c>
      <c r="AH619" s="211">
        <f t="shared" si="356"/>
        <v>0</v>
      </c>
      <c r="AI619" s="213">
        <f t="shared" si="354"/>
        <v>0</v>
      </c>
      <c r="AJ619" s="218">
        <f t="shared" si="351"/>
        <v>5452</v>
      </c>
      <c r="AK619" s="103">
        <f t="shared" si="339"/>
        <v>0</v>
      </c>
      <c r="AL619" s="82">
        <f t="shared" si="340"/>
        <v>0</v>
      </c>
      <c r="AM619" s="105">
        <f t="shared" si="341"/>
        <v>0</v>
      </c>
      <c r="AN619" s="87">
        <f t="shared" si="342"/>
        <v>237</v>
      </c>
      <c r="AO619" s="240">
        <f t="shared" si="343"/>
        <v>0</v>
      </c>
      <c r="AP619" s="87">
        <f t="shared" si="344"/>
        <v>0</v>
      </c>
      <c r="AQ619" s="85">
        <f t="shared" si="345"/>
        <v>0</v>
      </c>
      <c r="AR619" s="232">
        <f t="shared" si="318"/>
        <v>0</v>
      </c>
      <c r="AS619" s="112">
        <f t="shared" si="355"/>
        <v>0</v>
      </c>
      <c r="AT619" s="125">
        <f t="shared" si="320"/>
        <v>0</v>
      </c>
      <c r="AU619" s="256">
        <f t="shared" si="321"/>
        <v>0</v>
      </c>
      <c r="AV619" s="109">
        <f t="shared" si="322"/>
        <v>0</v>
      </c>
      <c r="AW619" s="199">
        <f t="shared" si="346"/>
        <v>0</v>
      </c>
      <c r="AX619" s="95">
        <f t="shared" si="323"/>
        <v>0</v>
      </c>
      <c r="AY619" s="194">
        <f t="shared" si="347"/>
        <v>0</v>
      </c>
      <c r="BA619" s="194">
        <f t="shared" si="348"/>
        <v>0</v>
      </c>
      <c r="BS619" s="96"/>
    </row>
    <row r="620" spans="1:71" hidden="1" x14ac:dyDescent="0.3">
      <c r="A620" s="21">
        <v>239</v>
      </c>
      <c r="B620" s="86">
        <f t="shared" si="304"/>
        <v>0</v>
      </c>
      <c r="C620" s="82">
        <f t="shared" si="305"/>
        <v>0</v>
      </c>
      <c r="D620" s="82">
        <f t="shared" si="307"/>
        <v>0</v>
      </c>
      <c r="E620" s="85">
        <f t="shared" si="306"/>
        <v>0</v>
      </c>
      <c r="F620" s="103">
        <f t="shared" si="324"/>
        <v>0</v>
      </c>
      <c r="G620" s="82">
        <f t="shared" si="325"/>
        <v>0</v>
      </c>
      <c r="H620" s="85">
        <f t="shared" si="326"/>
        <v>0</v>
      </c>
      <c r="I620" s="87">
        <f t="shared" si="327"/>
        <v>0</v>
      </c>
      <c r="J620" s="104">
        <f t="shared" si="328"/>
        <v>0</v>
      </c>
      <c r="K620" s="87">
        <f t="shared" si="308"/>
        <v>0</v>
      </c>
      <c r="L620" s="85">
        <f t="shared" si="309"/>
        <v>0</v>
      </c>
      <c r="M620" s="82">
        <f t="shared" si="329"/>
        <v>0</v>
      </c>
      <c r="N620" s="82">
        <f t="shared" si="310"/>
        <v>0</v>
      </c>
      <c r="O620" s="85">
        <f t="shared" si="330"/>
        <v>0</v>
      </c>
      <c r="P620" s="87">
        <f t="shared" si="331"/>
        <v>0</v>
      </c>
      <c r="Q620" s="85">
        <f t="shared" si="332"/>
        <v>0</v>
      </c>
      <c r="R620" s="87">
        <f t="shared" si="333"/>
        <v>0</v>
      </c>
      <c r="S620" s="85">
        <f t="shared" si="334"/>
        <v>0</v>
      </c>
      <c r="T620" s="87">
        <v>239</v>
      </c>
      <c r="U620" s="82"/>
      <c r="V620" s="108">
        <f t="shared" si="335"/>
        <v>49938</v>
      </c>
      <c r="W620" s="109">
        <f t="shared" si="311"/>
        <v>0</v>
      </c>
      <c r="X620" s="95">
        <f t="shared" si="312"/>
        <v>0</v>
      </c>
      <c r="Y620" s="110">
        <f t="shared" si="313"/>
        <v>239</v>
      </c>
      <c r="Z620" s="111">
        <f t="shared" si="336"/>
        <v>0</v>
      </c>
      <c r="AA620" s="112">
        <f t="shared" si="337"/>
        <v>0</v>
      </c>
      <c r="AB620" s="112">
        <f t="shared" si="314"/>
        <v>0</v>
      </c>
      <c r="AC620" s="111">
        <f t="shared" si="349"/>
        <v>0</v>
      </c>
      <c r="AD620" s="113">
        <f t="shared" si="352"/>
        <v>0</v>
      </c>
      <c r="AE620" s="114">
        <f t="shared" si="338"/>
        <v>0</v>
      </c>
      <c r="AF620" s="86">
        <f t="shared" si="350"/>
        <v>49938</v>
      </c>
      <c r="AG620" s="86">
        <f t="shared" si="353"/>
        <v>49572</v>
      </c>
      <c r="AH620" s="211">
        <f t="shared" si="356"/>
        <v>0</v>
      </c>
      <c r="AI620" s="213">
        <f t="shared" si="354"/>
        <v>0</v>
      </c>
      <c r="AJ620" s="218">
        <f t="shared" si="351"/>
        <v>5452</v>
      </c>
      <c r="AK620" s="103">
        <f t="shared" si="339"/>
        <v>0</v>
      </c>
      <c r="AL620" s="82">
        <f t="shared" si="340"/>
        <v>0</v>
      </c>
      <c r="AM620" s="105">
        <f t="shared" si="341"/>
        <v>0</v>
      </c>
      <c r="AN620" s="87">
        <f t="shared" si="342"/>
        <v>238</v>
      </c>
      <c r="AO620" s="240">
        <f t="shared" si="343"/>
        <v>0</v>
      </c>
      <c r="AP620" s="87">
        <f t="shared" si="344"/>
        <v>0</v>
      </c>
      <c r="AQ620" s="85">
        <f t="shared" si="345"/>
        <v>0</v>
      </c>
      <c r="AR620" s="232">
        <f t="shared" si="318"/>
        <v>0</v>
      </c>
      <c r="AS620" s="112">
        <f t="shared" si="355"/>
        <v>0</v>
      </c>
      <c r="AT620" s="125">
        <f t="shared" si="320"/>
        <v>0</v>
      </c>
      <c r="AU620" s="256">
        <f t="shared" si="321"/>
        <v>0</v>
      </c>
      <c r="AV620" s="109">
        <f t="shared" si="322"/>
        <v>0</v>
      </c>
      <c r="AW620" s="199">
        <f t="shared" si="346"/>
        <v>0</v>
      </c>
      <c r="AX620" s="95">
        <f t="shared" si="323"/>
        <v>0</v>
      </c>
      <c r="AY620" s="194">
        <f t="shared" si="347"/>
        <v>0</v>
      </c>
      <c r="BA620" s="194">
        <f t="shared" si="348"/>
        <v>0</v>
      </c>
      <c r="BS620" s="96"/>
    </row>
    <row r="621" spans="1:71" hidden="1" x14ac:dyDescent="0.3">
      <c r="A621" s="21">
        <v>240</v>
      </c>
      <c r="B621" s="86">
        <f t="shared" si="304"/>
        <v>0</v>
      </c>
      <c r="C621" s="82">
        <f t="shared" si="305"/>
        <v>0</v>
      </c>
      <c r="D621" s="82">
        <f t="shared" si="307"/>
        <v>0</v>
      </c>
      <c r="E621" s="85">
        <f t="shared" si="306"/>
        <v>0</v>
      </c>
      <c r="F621" s="103">
        <f t="shared" si="324"/>
        <v>0</v>
      </c>
      <c r="G621" s="82">
        <f t="shared" si="325"/>
        <v>0</v>
      </c>
      <c r="H621" s="85">
        <f t="shared" si="326"/>
        <v>0</v>
      </c>
      <c r="I621" s="87">
        <f t="shared" si="327"/>
        <v>0</v>
      </c>
      <c r="J621" s="104">
        <f t="shared" si="328"/>
        <v>0</v>
      </c>
      <c r="K621" s="87">
        <f t="shared" si="308"/>
        <v>0</v>
      </c>
      <c r="L621" s="85">
        <f t="shared" si="309"/>
        <v>0</v>
      </c>
      <c r="M621" s="82">
        <f t="shared" si="329"/>
        <v>0</v>
      </c>
      <c r="N621" s="82">
        <f t="shared" si="310"/>
        <v>0</v>
      </c>
      <c r="O621" s="85">
        <f t="shared" si="330"/>
        <v>0</v>
      </c>
      <c r="P621" s="87">
        <f t="shared" si="331"/>
        <v>0</v>
      </c>
      <c r="Q621" s="85">
        <f t="shared" si="332"/>
        <v>0</v>
      </c>
      <c r="R621" s="87">
        <f t="shared" si="333"/>
        <v>0</v>
      </c>
      <c r="S621" s="85">
        <f t="shared" si="334"/>
        <v>0</v>
      </c>
      <c r="T621" s="87">
        <v>240</v>
      </c>
      <c r="U621" s="82"/>
      <c r="V621" s="108">
        <f t="shared" si="335"/>
        <v>49968</v>
      </c>
      <c r="W621" s="109">
        <f t="shared" si="311"/>
        <v>0</v>
      </c>
      <c r="X621" s="95">
        <f t="shared" si="312"/>
        <v>0</v>
      </c>
      <c r="Y621" s="110">
        <f t="shared" si="313"/>
        <v>240</v>
      </c>
      <c r="Z621" s="111">
        <f t="shared" si="336"/>
        <v>0</v>
      </c>
      <c r="AA621" s="112">
        <f t="shared" si="337"/>
        <v>0</v>
      </c>
      <c r="AB621" s="112">
        <f t="shared" si="314"/>
        <v>0</v>
      </c>
      <c r="AC621" s="111">
        <f t="shared" si="349"/>
        <v>0</v>
      </c>
      <c r="AD621" s="113">
        <f t="shared" si="352"/>
        <v>0</v>
      </c>
      <c r="AE621" s="114">
        <f t="shared" si="338"/>
        <v>0</v>
      </c>
      <c r="AF621" s="86">
        <f t="shared" si="350"/>
        <v>49968</v>
      </c>
      <c r="AG621" s="86">
        <f t="shared" si="353"/>
        <v>49602</v>
      </c>
      <c r="AH621" s="211">
        <f t="shared" si="356"/>
        <v>0</v>
      </c>
      <c r="AI621" s="213">
        <f t="shared" si="354"/>
        <v>0</v>
      </c>
      <c r="AJ621" s="218">
        <f t="shared" si="351"/>
        <v>5452</v>
      </c>
      <c r="AK621" s="103">
        <f t="shared" si="339"/>
        <v>0</v>
      </c>
      <c r="AL621" s="82">
        <f t="shared" si="340"/>
        <v>0</v>
      </c>
      <c r="AM621" s="105">
        <f t="shared" si="341"/>
        <v>0</v>
      </c>
      <c r="AN621" s="87">
        <f t="shared" si="342"/>
        <v>239</v>
      </c>
      <c r="AO621" s="240">
        <f t="shared" si="343"/>
        <v>0</v>
      </c>
      <c r="AP621" s="87">
        <f t="shared" si="344"/>
        <v>0</v>
      </c>
      <c r="AQ621" s="85">
        <f t="shared" si="345"/>
        <v>0</v>
      </c>
      <c r="AR621" s="232">
        <f t="shared" si="318"/>
        <v>0</v>
      </c>
      <c r="AS621" s="112">
        <f t="shared" si="355"/>
        <v>0</v>
      </c>
      <c r="AT621" s="125">
        <f t="shared" si="320"/>
        <v>0</v>
      </c>
      <c r="AU621" s="256">
        <f t="shared" si="321"/>
        <v>0</v>
      </c>
      <c r="AV621" s="109">
        <f t="shared" si="322"/>
        <v>0</v>
      </c>
      <c r="AW621" s="199">
        <f t="shared" si="346"/>
        <v>0</v>
      </c>
      <c r="AX621" s="95">
        <f t="shared" si="323"/>
        <v>0</v>
      </c>
      <c r="AY621" s="194">
        <f t="shared" si="347"/>
        <v>0</v>
      </c>
      <c r="BA621" s="194">
        <f t="shared" si="348"/>
        <v>0</v>
      </c>
      <c r="BS621" s="96"/>
    </row>
    <row r="622" spans="1:71" hidden="1" x14ac:dyDescent="0.3">
      <c r="A622" s="21">
        <v>241</v>
      </c>
      <c r="B622" s="86">
        <f t="shared" si="304"/>
        <v>0</v>
      </c>
      <c r="C622" s="82">
        <f t="shared" si="305"/>
        <v>0</v>
      </c>
      <c r="D622" s="82">
        <f t="shared" si="307"/>
        <v>0</v>
      </c>
      <c r="E622" s="85">
        <f t="shared" si="306"/>
        <v>0</v>
      </c>
      <c r="F622" s="103">
        <f t="shared" si="324"/>
        <v>0</v>
      </c>
      <c r="G622" s="82">
        <f t="shared" si="325"/>
        <v>0</v>
      </c>
      <c r="H622" s="85">
        <f t="shared" si="326"/>
        <v>0</v>
      </c>
      <c r="I622" s="87">
        <f t="shared" si="327"/>
        <v>0</v>
      </c>
      <c r="J622" s="104">
        <f t="shared" si="328"/>
        <v>0</v>
      </c>
      <c r="K622" s="87">
        <f t="shared" si="308"/>
        <v>0</v>
      </c>
      <c r="L622" s="85">
        <f t="shared" si="309"/>
        <v>0</v>
      </c>
      <c r="M622" s="82">
        <f t="shared" si="329"/>
        <v>0</v>
      </c>
      <c r="N622" s="82">
        <f t="shared" si="310"/>
        <v>0</v>
      </c>
      <c r="O622" s="85">
        <f t="shared" si="330"/>
        <v>0</v>
      </c>
      <c r="P622" s="87">
        <f t="shared" si="331"/>
        <v>0</v>
      </c>
      <c r="Q622" s="85">
        <f t="shared" si="332"/>
        <v>0</v>
      </c>
      <c r="R622" s="87">
        <f t="shared" si="333"/>
        <v>0</v>
      </c>
      <c r="S622" s="85">
        <f t="shared" si="334"/>
        <v>0</v>
      </c>
      <c r="T622" s="87">
        <v>241</v>
      </c>
      <c r="U622" s="82">
        <f>T622</f>
        <v>241</v>
      </c>
      <c r="V622" s="108">
        <f t="shared" si="335"/>
        <v>49999</v>
      </c>
      <c r="W622" s="109">
        <f t="shared" si="311"/>
        <v>0</v>
      </c>
      <c r="X622" s="95">
        <f t="shared" si="312"/>
        <v>0</v>
      </c>
      <c r="Y622" s="110">
        <f t="shared" si="313"/>
        <v>241</v>
      </c>
      <c r="Z622" s="111">
        <f t="shared" si="336"/>
        <v>0</v>
      </c>
      <c r="AA622" s="112">
        <f t="shared" si="337"/>
        <v>0</v>
      </c>
      <c r="AB622" s="112">
        <f t="shared" si="314"/>
        <v>0</v>
      </c>
      <c r="AC622" s="111">
        <f t="shared" si="349"/>
        <v>0</v>
      </c>
      <c r="AD622" s="113">
        <f t="shared" si="352"/>
        <v>0</v>
      </c>
      <c r="AE622" s="114">
        <f t="shared" si="338"/>
        <v>0</v>
      </c>
      <c r="AF622" s="86">
        <f t="shared" si="350"/>
        <v>49999</v>
      </c>
      <c r="AG622" s="86">
        <f t="shared" si="353"/>
        <v>49633</v>
      </c>
      <c r="AH622" s="211">
        <f t="shared" si="356"/>
        <v>0</v>
      </c>
      <c r="AI622" s="213">
        <f t="shared" si="354"/>
        <v>0</v>
      </c>
      <c r="AJ622" s="218">
        <f t="shared" si="351"/>
        <v>5452</v>
      </c>
      <c r="AK622" s="103">
        <f t="shared" si="339"/>
        <v>0</v>
      </c>
      <c r="AL622" s="82">
        <f t="shared" si="340"/>
        <v>0</v>
      </c>
      <c r="AM622" s="105">
        <f t="shared" si="341"/>
        <v>0</v>
      </c>
      <c r="AN622" s="87">
        <f t="shared" si="342"/>
        <v>240</v>
      </c>
      <c r="AO622" s="240">
        <f t="shared" si="343"/>
        <v>0</v>
      </c>
      <c r="AP622" s="87">
        <f t="shared" si="344"/>
        <v>0</v>
      </c>
      <c r="AQ622" s="85">
        <f t="shared" si="345"/>
        <v>0</v>
      </c>
      <c r="AR622" s="232">
        <f t="shared" si="318"/>
        <v>0</v>
      </c>
      <c r="AS622" s="112">
        <f t="shared" si="355"/>
        <v>0</v>
      </c>
      <c r="AT622" s="125">
        <f t="shared" si="320"/>
        <v>0</v>
      </c>
      <c r="AU622" s="256">
        <f t="shared" si="321"/>
        <v>0</v>
      </c>
      <c r="AV622" s="109">
        <f t="shared" si="322"/>
        <v>0</v>
      </c>
      <c r="AW622" s="199">
        <f t="shared" si="346"/>
        <v>0</v>
      </c>
      <c r="AX622" s="95">
        <f t="shared" si="323"/>
        <v>0</v>
      </c>
      <c r="AY622" s="194">
        <f t="shared" si="347"/>
        <v>0</v>
      </c>
      <c r="BA622" s="194">
        <f t="shared" si="348"/>
        <v>0</v>
      </c>
      <c r="BS622" s="96"/>
    </row>
    <row r="623" spans="1:71" hidden="1" x14ac:dyDescent="0.3">
      <c r="A623" s="21">
        <v>242</v>
      </c>
      <c r="B623" s="86">
        <f t="shared" si="304"/>
        <v>0</v>
      </c>
      <c r="C623" s="82">
        <f t="shared" si="305"/>
        <v>0</v>
      </c>
      <c r="D623" s="82">
        <f t="shared" si="307"/>
        <v>0</v>
      </c>
      <c r="E623" s="85">
        <f t="shared" si="306"/>
        <v>0</v>
      </c>
      <c r="F623" s="103">
        <f t="shared" si="324"/>
        <v>0</v>
      </c>
      <c r="G623" s="82">
        <f t="shared" si="325"/>
        <v>0</v>
      </c>
      <c r="H623" s="85">
        <f t="shared" si="326"/>
        <v>0</v>
      </c>
      <c r="I623" s="87">
        <f t="shared" si="327"/>
        <v>0</v>
      </c>
      <c r="J623" s="104">
        <f t="shared" si="328"/>
        <v>0</v>
      </c>
      <c r="K623" s="87">
        <f t="shared" si="308"/>
        <v>0</v>
      </c>
      <c r="L623" s="85">
        <f t="shared" si="309"/>
        <v>0</v>
      </c>
      <c r="M623" s="82">
        <f t="shared" si="329"/>
        <v>0</v>
      </c>
      <c r="N623" s="82">
        <f t="shared" si="310"/>
        <v>0</v>
      </c>
      <c r="O623" s="85">
        <f t="shared" si="330"/>
        <v>0</v>
      </c>
      <c r="P623" s="87">
        <f t="shared" si="331"/>
        <v>0</v>
      </c>
      <c r="Q623" s="85">
        <f t="shared" si="332"/>
        <v>0</v>
      </c>
      <c r="R623" s="87">
        <f t="shared" si="333"/>
        <v>0</v>
      </c>
      <c r="S623" s="85">
        <f t="shared" si="334"/>
        <v>0</v>
      </c>
      <c r="T623" s="87">
        <v>242</v>
      </c>
      <c r="U623" s="82"/>
      <c r="V623" s="108">
        <f t="shared" si="335"/>
        <v>50029</v>
      </c>
      <c r="W623" s="109">
        <f t="shared" si="311"/>
        <v>0</v>
      </c>
      <c r="X623" s="95">
        <f t="shared" si="312"/>
        <v>0</v>
      </c>
      <c r="Y623" s="110">
        <f t="shared" si="313"/>
        <v>242</v>
      </c>
      <c r="Z623" s="111">
        <f t="shared" si="336"/>
        <v>0</v>
      </c>
      <c r="AA623" s="112">
        <f t="shared" si="337"/>
        <v>0</v>
      </c>
      <c r="AB623" s="112">
        <f t="shared" si="314"/>
        <v>0</v>
      </c>
      <c r="AC623" s="111">
        <f t="shared" si="349"/>
        <v>0</v>
      </c>
      <c r="AD623" s="113">
        <f t="shared" si="352"/>
        <v>0</v>
      </c>
      <c r="AE623" s="114">
        <f t="shared" si="338"/>
        <v>0</v>
      </c>
      <c r="AF623" s="86">
        <f t="shared" si="350"/>
        <v>50029</v>
      </c>
      <c r="AG623" s="86">
        <f t="shared" si="353"/>
        <v>49663</v>
      </c>
      <c r="AH623" s="211">
        <f t="shared" si="356"/>
        <v>0</v>
      </c>
      <c r="AI623" s="213">
        <f t="shared" si="354"/>
        <v>0</v>
      </c>
      <c r="AJ623" s="218">
        <f t="shared" si="351"/>
        <v>5452</v>
      </c>
      <c r="AK623" s="103">
        <f t="shared" si="339"/>
        <v>0</v>
      </c>
      <c r="AL623" s="82">
        <f t="shared" si="340"/>
        <v>0</v>
      </c>
      <c r="AM623" s="105">
        <f t="shared" si="341"/>
        <v>0</v>
      </c>
      <c r="AN623" s="87">
        <f t="shared" si="342"/>
        <v>241</v>
      </c>
      <c r="AO623" s="240">
        <f t="shared" si="343"/>
        <v>0</v>
      </c>
      <c r="AP623" s="87">
        <f t="shared" si="344"/>
        <v>0</v>
      </c>
      <c r="AQ623" s="85">
        <f t="shared" si="345"/>
        <v>0</v>
      </c>
      <c r="AR623" s="232">
        <f t="shared" si="318"/>
        <v>0</v>
      </c>
      <c r="AS623" s="112">
        <f t="shared" si="355"/>
        <v>0</v>
      </c>
      <c r="AT623" s="125">
        <f t="shared" si="320"/>
        <v>0</v>
      </c>
      <c r="AU623" s="256">
        <f t="shared" si="321"/>
        <v>0</v>
      </c>
      <c r="AV623" s="109">
        <f t="shared" si="322"/>
        <v>0</v>
      </c>
      <c r="AW623" s="199">
        <f t="shared" si="346"/>
        <v>0</v>
      </c>
      <c r="AX623" s="95">
        <f t="shared" si="323"/>
        <v>0</v>
      </c>
      <c r="AY623" s="194">
        <f t="shared" si="347"/>
        <v>0</v>
      </c>
      <c r="BA623" s="194">
        <f t="shared" si="348"/>
        <v>0</v>
      </c>
      <c r="BS623" s="96"/>
    </row>
    <row r="624" spans="1:71" hidden="1" x14ac:dyDescent="0.3">
      <c r="A624" s="21">
        <v>243</v>
      </c>
      <c r="B624" s="86">
        <f t="shared" si="304"/>
        <v>0</v>
      </c>
      <c r="C624" s="82">
        <f t="shared" si="305"/>
        <v>0</v>
      </c>
      <c r="D624" s="82">
        <f t="shared" si="307"/>
        <v>0</v>
      </c>
      <c r="E624" s="85">
        <f t="shared" si="306"/>
        <v>0</v>
      </c>
      <c r="F624" s="103">
        <f t="shared" si="324"/>
        <v>0</v>
      </c>
      <c r="G624" s="82">
        <f t="shared" si="325"/>
        <v>0</v>
      </c>
      <c r="H624" s="85">
        <f t="shared" si="326"/>
        <v>0</v>
      </c>
      <c r="I624" s="87">
        <f t="shared" si="327"/>
        <v>0</v>
      </c>
      <c r="J624" s="104">
        <f t="shared" si="328"/>
        <v>0</v>
      </c>
      <c r="K624" s="87">
        <f t="shared" si="308"/>
        <v>0</v>
      </c>
      <c r="L624" s="85">
        <f t="shared" si="309"/>
        <v>0</v>
      </c>
      <c r="M624" s="82">
        <f t="shared" si="329"/>
        <v>0</v>
      </c>
      <c r="N624" s="82">
        <f t="shared" si="310"/>
        <v>0</v>
      </c>
      <c r="O624" s="85">
        <f t="shared" si="330"/>
        <v>0</v>
      </c>
      <c r="P624" s="87">
        <f t="shared" si="331"/>
        <v>0</v>
      </c>
      <c r="Q624" s="85">
        <f t="shared" si="332"/>
        <v>0</v>
      </c>
      <c r="R624" s="87">
        <f t="shared" si="333"/>
        <v>0</v>
      </c>
      <c r="S624" s="85">
        <f t="shared" si="334"/>
        <v>0</v>
      </c>
      <c r="T624" s="87">
        <v>243</v>
      </c>
      <c r="U624" s="82"/>
      <c r="V624" s="108">
        <f t="shared" si="335"/>
        <v>50060</v>
      </c>
      <c r="W624" s="109">
        <f t="shared" si="311"/>
        <v>0</v>
      </c>
      <c r="X624" s="95">
        <f t="shared" si="312"/>
        <v>0</v>
      </c>
      <c r="Y624" s="110">
        <f t="shared" si="313"/>
        <v>243</v>
      </c>
      <c r="Z624" s="111">
        <f t="shared" si="336"/>
        <v>0</v>
      </c>
      <c r="AA624" s="112">
        <f t="shared" si="337"/>
        <v>0</v>
      </c>
      <c r="AB624" s="112">
        <f t="shared" si="314"/>
        <v>0</v>
      </c>
      <c r="AC624" s="111">
        <f t="shared" si="349"/>
        <v>0</v>
      </c>
      <c r="AD624" s="113">
        <f t="shared" si="352"/>
        <v>0</v>
      </c>
      <c r="AE624" s="114">
        <f t="shared" si="338"/>
        <v>0</v>
      </c>
      <c r="AF624" s="86">
        <f t="shared" si="350"/>
        <v>50060</v>
      </c>
      <c r="AG624" s="86">
        <f t="shared" si="353"/>
        <v>49694</v>
      </c>
      <c r="AH624" s="211">
        <f t="shared" si="356"/>
        <v>0</v>
      </c>
      <c r="AI624" s="213">
        <f t="shared" si="354"/>
        <v>0</v>
      </c>
      <c r="AJ624" s="218">
        <f t="shared" si="351"/>
        <v>5452</v>
      </c>
      <c r="AK624" s="103">
        <f t="shared" si="339"/>
        <v>0</v>
      </c>
      <c r="AL624" s="82">
        <f t="shared" si="340"/>
        <v>0</v>
      </c>
      <c r="AM624" s="105">
        <f t="shared" si="341"/>
        <v>0</v>
      </c>
      <c r="AN624" s="87">
        <f t="shared" si="342"/>
        <v>242</v>
      </c>
      <c r="AO624" s="240">
        <f t="shared" si="343"/>
        <v>0</v>
      </c>
      <c r="AP624" s="87">
        <f t="shared" si="344"/>
        <v>0</v>
      </c>
      <c r="AQ624" s="85">
        <f t="shared" si="345"/>
        <v>0</v>
      </c>
      <c r="AR624" s="232">
        <f t="shared" si="318"/>
        <v>0</v>
      </c>
      <c r="AS624" s="112">
        <f t="shared" si="355"/>
        <v>0</v>
      </c>
      <c r="AT624" s="125">
        <f t="shared" si="320"/>
        <v>0</v>
      </c>
      <c r="AU624" s="256">
        <f t="shared" si="321"/>
        <v>0</v>
      </c>
      <c r="AV624" s="109">
        <f t="shared" si="322"/>
        <v>0</v>
      </c>
      <c r="AW624" s="199">
        <f t="shared" si="346"/>
        <v>0</v>
      </c>
      <c r="AX624" s="95">
        <f t="shared" si="323"/>
        <v>0</v>
      </c>
      <c r="AY624" s="194">
        <f t="shared" si="347"/>
        <v>0</v>
      </c>
      <c r="BA624" s="194">
        <f t="shared" si="348"/>
        <v>0</v>
      </c>
      <c r="BS624" s="96"/>
    </row>
    <row r="625" spans="1:71" hidden="1" x14ac:dyDescent="0.3">
      <c r="A625" s="21">
        <v>244</v>
      </c>
      <c r="B625" s="86">
        <f t="shared" si="304"/>
        <v>0</v>
      </c>
      <c r="C625" s="82">
        <f t="shared" si="305"/>
        <v>0</v>
      </c>
      <c r="D625" s="82">
        <f t="shared" si="307"/>
        <v>0</v>
      </c>
      <c r="E625" s="85">
        <f t="shared" si="306"/>
        <v>0</v>
      </c>
      <c r="F625" s="103">
        <f t="shared" si="324"/>
        <v>0</v>
      </c>
      <c r="G625" s="82">
        <f t="shared" si="325"/>
        <v>0</v>
      </c>
      <c r="H625" s="85">
        <f t="shared" si="326"/>
        <v>0</v>
      </c>
      <c r="I625" s="87">
        <f t="shared" si="327"/>
        <v>0</v>
      </c>
      <c r="J625" s="104">
        <f t="shared" si="328"/>
        <v>0</v>
      </c>
      <c r="K625" s="87">
        <f t="shared" si="308"/>
        <v>0</v>
      </c>
      <c r="L625" s="85">
        <f t="shared" si="309"/>
        <v>0</v>
      </c>
      <c r="M625" s="82">
        <f t="shared" si="329"/>
        <v>0</v>
      </c>
      <c r="N625" s="82">
        <f t="shared" si="310"/>
        <v>0</v>
      </c>
      <c r="O625" s="85">
        <f t="shared" si="330"/>
        <v>0</v>
      </c>
      <c r="P625" s="87">
        <f t="shared" si="331"/>
        <v>0</v>
      </c>
      <c r="Q625" s="85">
        <f t="shared" si="332"/>
        <v>0</v>
      </c>
      <c r="R625" s="87">
        <f t="shared" si="333"/>
        <v>0</v>
      </c>
      <c r="S625" s="85">
        <f t="shared" si="334"/>
        <v>0</v>
      </c>
      <c r="T625" s="87">
        <v>244</v>
      </c>
      <c r="U625" s="82"/>
      <c r="V625" s="108">
        <f t="shared" si="335"/>
        <v>50091</v>
      </c>
      <c r="W625" s="109">
        <f t="shared" si="311"/>
        <v>0</v>
      </c>
      <c r="X625" s="95">
        <f t="shared" si="312"/>
        <v>0</v>
      </c>
      <c r="Y625" s="110">
        <f t="shared" si="313"/>
        <v>244</v>
      </c>
      <c r="Z625" s="111">
        <f t="shared" si="336"/>
        <v>0</v>
      </c>
      <c r="AA625" s="112">
        <f t="shared" si="337"/>
        <v>0</v>
      </c>
      <c r="AB625" s="112">
        <f t="shared" si="314"/>
        <v>0</v>
      </c>
      <c r="AC625" s="111">
        <f t="shared" si="349"/>
        <v>0</v>
      </c>
      <c r="AD625" s="113">
        <f t="shared" si="352"/>
        <v>0</v>
      </c>
      <c r="AE625" s="114">
        <f t="shared" si="338"/>
        <v>0</v>
      </c>
      <c r="AF625" s="86">
        <f t="shared" si="350"/>
        <v>50091</v>
      </c>
      <c r="AG625" s="86">
        <f t="shared" si="353"/>
        <v>49725</v>
      </c>
      <c r="AH625" s="211">
        <f t="shared" si="356"/>
        <v>0</v>
      </c>
      <c r="AI625" s="213">
        <f t="shared" si="354"/>
        <v>0</v>
      </c>
      <c r="AJ625" s="218">
        <f t="shared" si="351"/>
        <v>5452</v>
      </c>
      <c r="AK625" s="103">
        <f t="shared" si="339"/>
        <v>0</v>
      </c>
      <c r="AL625" s="82">
        <f t="shared" si="340"/>
        <v>0</v>
      </c>
      <c r="AM625" s="105">
        <f t="shared" si="341"/>
        <v>0</v>
      </c>
      <c r="AN625" s="87">
        <f t="shared" si="342"/>
        <v>243</v>
      </c>
      <c r="AO625" s="240">
        <f t="shared" si="343"/>
        <v>0</v>
      </c>
      <c r="AP625" s="87">
        <f t="shared" si="344"/>
        <v>0</v>
      </c>
      <c r="AQ625" s="85">
        <f t="shared" si="345"/>
        <v>0</v>
      </c>
      <c r="AR625" s="232">
        <f t="shared" si="318"/>
        <v>0</v>
      </c>
      <c r="AS625" s="112">
        <f t="shared" si="355"/>
        <v>0</v>
      </c>
      <c r="AT625" s="125">
        <f t="shared" si="320"/>
        <v>0</v>
      </c>
      <c r="AU625" s="256">
        <f t="shared" si="321"/>
        <v>0</v>
      </c>
      <c r="AV625" s="109">
        <f t="shared" si="322"/>
        <v>0</v>
      </c>
      <c r="AW625" s="199">
        <f t="shared" si="346"/>
        <v>0</v>
      </c>
      <c r="AX625" s="95">
        <f t="shared" si="323"/>
        <v>0</v>
      </c>
      <c r="AY625" s="194">
        <f t="shared" si="347"/>
        <v>0</v>
      </c>
      <c r="BA625" s="194">
        <f t="shared" si="348"/>
        <v>0</v>
      </c>
      <c r="BS625" s="96"/>
    </row>
    <row r="626" spans="1:71" hidden="1" x14ac:dyDescent="0.3">
      <c r="A626" s="21">
        <v>245</v>
      </c>
      <c r="B626" s="86">
        <f t="shared" si="304"/>
        <v>0</v>
      </c>
      <c r="C626" s="82">
        <f t="shared" si="305"/>
        <v>0</v>
      </c>
      <c r="D626" s="82">
        <f t="shared" si="307"/>
        <v>0</v>
      </c>
      <c r="E626" s="85">
        <f t="shared" si="306"/>
        <v>0</v>
      </c>
      <c r="F626" s="103">
        <f t="shared" si="324"/>
        <v>0</v>
      </c>
      <c r="G626" s="82">
        <f t="shared" si="325"/>
        <v>0</v>
      </c>
      <c r="H626" s="85">
        <f t="shared" si="326"/>
        <v>0</v>
      </c>
      <c r="I626" s="87">
        <f t="shared" si="327"/>
        <v>0</v>
      </c>
      <c r="J626" s="104">
        <f t="shared" si="328"/>
        <v>0</v>
      </c>
      <c r="K626" s="87">
        <f t="shared" si="308"/>
        <v>0</v>
      </c>
      <c r="L626" s="85">
        <f t="shared" si="309"/>
        <v>0</v>
      </c>
      <c r="M626" s="82">
        <f t="shared" si="329"/>
        <v>0</v>
      </c>
      <c r="N626" s="82">
        <f t="shared" si="310"/>
        <v>0</v>
      </c>
      <c r="O626" s="85">
        <f t="shared" si="330"/>
        <v>0</v>
      </c>
      <c r="P626" s="87">
        <f t="shared" si="331"/>
        <v>0</v>
      </c>
      <c r="Q626" s="85">
        <f t="shared" si="332"/>
        <v>0</v>
      </c>
      <c r="R626" s="87">
        <f t="shared" si="333"/>
        <v>0</v>
      </c>
      <c r="S626" s="85">
        <f t="shared" si="334"/>
        <v>0</v>
      </c>
      <c r="T626" s="87">
        <v>245</v>
      </c>
      <c r="U626" s="82"/>
      <c r="V626" s="108">
        <f t="shared" si="335"/>
        <v>50119</v>
      </c>
      <c r="W626" s="109">
        <f t="shared" si="311"/>
        <v>0</v>
      </c>
      <c r="X626" s="95">
        <f t="shared" si="312"/>
        <v>0</v>
      </c>
      <c r="Y626" s="110">
        <f t="shared" si="313"/>
        <v>245</v>
      </c>
      <c r="Z626" s="111">
        <f t="shared" si="336"/>
        <v>0</v>
      </c>
      <c r="AA626" s="112">
        <f t="shared" si="337"/>
        <v>0</v>
      </c>
      <c r="AB626" s="112">
        <f t="shared" si="314"/>
        <v>0</v>
      </c>
      <c r="AC626" s="111">
        <f t="shared" si="349"/>
        <v>0</v>
      </c>
      <c r="AD626" s="113">
        <f t="shared" si="352"/>
        <v>0</v>
      </c>
      <c r="AE626" s="114">
        <f t="shared" si="338"/>
        <v>0</v>
      </c>
      <c r="AF626" s="86">
        <f t="shared" si="350"/>
        <v>50119</v>
      </c>
      <c r="AG626" s="86">
        <f t="shared" si="353"/>
        <v>49754</v>
      </c>
      <c r="AH626" s="211">
        <f t="shared" si="356"/>
        <v>0</v>
      </c>
      <c r="AI626" s="213">
        <f t="shared" si="354"/>
        <v>0</v>
      </c>
      <c r="AJ626" s="218">
        <f t="shared" si="351"/>
        <v>5452</v>
      </c>
      <c r="AK626" s="103">
        <f t="shared" si="339"/>
        <v>0</v>
      </c>
      <c r="AL626" s="82">
        <f t="shared" si="340"/>
        <v>0</v>
      </c>
      <c r="AM626" s="105">
        <f t="shared" si="341"/>
        <v>0</v>
      </c>
      <c r="AN626" s="87">
        <f t="shared" si="342"/>
        <v>244</v>
      </c>
      <c r="AO626" s="240">
        <f t="shared" si="343"/>
        <v>0</v>
      </c>
      <c r="AP626" s="87">
        <f t="shared" si="344"/>
        <v>0</v>
      </c>
      <c r="AQ626" s="85">
        <f t="shared" si="345"/>
        <v>0</v>
      </c>
      <c r="AR626" s="232">
        <f t="shared" si="318"/>
        <v>0</v>
      </c>
      <c r="AS626" s="112">
        <f t="shared" si="355"/>
        <v>0</v>
      </c>
      <c r="AT626" s="125">
        <f t="shared" si="320"/>
        <v>0</v>
      </c>
      <c r="AU626" s="256">
        <f t="shared" si="321"/>
        <v>0</v>
      </c>
      <c r="AV626" s="109">
        <f t="shared" si="322"/>
        <v>0</v>
      </c>
      <c r="AW626" s="199">
        <f t="shared" si="346"/>
        <v>0</v>
      </c>
      <c r="AX626" s="95">
        <f t="shared" si="323"/>
        <v>0</v>
      </c>
      <c r="AY626" s="194">
        <f t="shared" si="347"/>
        <v>0</v>
      </c>
      <c r="BA626" s="194">
        <f t="shared" si="348"/>
        <v>0</v>
      </c>
      <c r="BS626" s="96"/>
    </row>
    <row r="627" spans="1:71" hidden="1" x14ac:dyDescent="0.3">
      <c r="A627" s="21">
        <v>246</v>
      </c>
      <c r="B627" s="86">
        <f t="shared" si="304"/>
        <v>0</v>
      </c>
      <c r="C627" s="82">
        <f t="shared" si="305"/>
        <v>0</v>
      </c>
      <c r="D627" s="82">
        <f t="shared" si="307"/>
        <v>0</v>
      </c>
      <c r="E627" s="85">
        <f t="shared" si="306"/>
        <v>0</v>
      </c>
      <c r="F627" s="103">
        <f t="shared" si="324"/>
        <v>0</v>
      </c>
      <c r="G627" s="82">
        <f t="shared" si="325"/>
        <v>0</v>
      </c>
      <c r="H627" s="85">
        <f t="shared" si="326"/>
        <v>0</v>
      </c>
      <c r="I627" s="87">
        <f t="shared" si="327"/>
        <v>0</v>
      </c>
      <c r="J627" s="104">
        <f t="shared" si="328"/>
        <v>0</v>
      </c>
      <c r="K627" s="87">
        <f t="shared" si="308"/>
        <v>0</v>
      </c>
      <c r="L627" s="85">
        <f t="shared" si="309"/>
        <v>0</v>
      </c>
      <c r="M627" s="82">
        <f t="shared" si="329"/>
        <v>0</v>
      </c>
      <c r="N627" s="82">
        <f t="shared" si="310"/>
        <v>0</v>
      </c>
      <c r="O627" s="85">
        <f t="shared" si="330"/>
        <v>0</v>
      </c>
      <c r="P627" s="87">
        <f t="shared" si="331"/>
        <v>0</v>
      </c>
      <c r="Q627" s="85">
        <f t="shared" si="332"/>
        <v>0</v>
      </c>
      <c r="R627" s="87">
        <f t="shared" si="333"/>
        <v>0</v>
      </c>
      <c r="S627" s="85">
        <f t="shared" si="334"/>
        <v>0</v>
      </c>
      <c r="T627" s="87">
        <v>246</v>
      </c>
      <c r="U627" s="82"/>
      <c r="V627" s="108">
        <f t="shared" si="335"/>
        <v>50150</v>
      </c>
      <c r="W627" s="109">
        <f t="shared" si="311"/>
        <v>0</v>
      </c>
      <c r="X627" s="95">
        <f t="shared" si="312"/>
        <v>0</v>
      </c>
      <c r="Y627" s="110">
        <f t="shared" si="313"/>
        <v>246</v>
      </c>
      <c r="Z627" s="111">
        <f t="shared" si="336"/>
        <v>0</v>
      </c>
      <c r="AA627" s="112">
        <f t="shared" si="337"/>
        <v>0</v>
      </c>
      <c r="AB627" s="112">
        <f t="shared" si="314"/>
        <v>0</v>
      </c>
      <c r="AC627" s="111">
        <f t="shared" si="349"/>
        <v>0</v>
      </c>
      <c r="AD627" s="113">
        <f t="shared" si="352"/>
        <v>0</v>
      </c>
      <c r="AE627" s="114">
        <f t="shared" si="338"/>
        <v>0</v>
      </c>
      <c r="AF627" s="86">
        <f t="shared" si="350"/>
        <v>50150</v>
      </c>
      <c r="AG627" s="86">
        <f t="shared" si="353"/>
        <v>49785</v>
      </c>
      <c r="AH627" s="211">
        <f t="shared" si="356"/>
        <v>0</v>
      </c>
      <c r="AI627" s="213">
        <f t="shared" si="354"/>
        <v>0</v>
      </c>
      <c r="AJ627" s="218">
        <f t="shared" si="351"/>
        <v>5452</v>
      </c>
      <c r="AK627" s="103">
        <f t="shared" si="339"/>
        <v>0</v>
      </c>
      <c r="AL627" s="82">
        <f t="shared" si="340"/>
        <v>0</v>
      </c>
      <c r="AM627" s="105">
        <f t="shared" si="341"/>
        <v>0</v>
      </c>
      <c r="AN627" s="87">
        <f t="shared" si="342"/>
        <v>245</v>
      </c>
      <c r="AO627" s="240">
        <f t="shared" si="343"/>
        <v>0</v>
      </c>
      <c r="AP627" s="87">
        <f t="shared" si="344"/>
        <v>0</v>
      </c>
      <c r="AQ627" s="85">
        <f t="shared" si="345"/>
        <v>0</v>
      </c>
      <c r="AR627" s="232">
        <f t="shared" si="318"/>
        <v>0</v>
      </c>
      <c r="AS627" s="112">
        <f t="shared" si="355"/>
        <v>0</v>
      </c>
      <c r="AT627" s="125">
        <f t="shared" si="320"/>
        <v>0</v>
      </c>
      <c r="AU627" s="256">
        <f t="shared" si="321"/>
        <v>0</v>
      </c>
      <c r="AV627" s="109">
        <f t="shared" si="322"/>
        <v>0</v>
      </c>
      <c r="AW627" s="199">
        <f t="shared" si="346"/>
        <v>0</v>
      </c>
      <c r="AX627" s="95">
        <f t="shared" si="323"/>
        <v>0</v>
      </c>
      <c r="AY627" s="194">
        <f t="shared" si="347"/>
        <v>0</v>
      </c>
      <c r="BA627" s="194">
        <f t="shared" si="348"/>
        <v>0</v>
      </c>
      <c r="BS627" s="96"/>
    </row>
    <row r="628" spans="1:71" hidden="1" x14ac:dyDescent="0.3">
      <c r="A628" s="21">
        <v>247</v>
      </c>
      <c r="B628" s="86">
        <f t="shared" si="304"/>
        <v>0</v>
      </c>
      <c r="C628" s="82">
        <f t="shared" si="305"/>
        <v>0</v>
      </c>
      <c r="D628" s="82">
        <f t="shared" si="307"/>
        <v>0</v>
      </c>
      <c r="E628" s="85">
        <f t="shared" si="306"/>
        <v>0</v>
      </c>
      <c r="F628" s="103">
        <f t="shared" si="324"/>
        <v>0</v>
      </c>
      <c r="G628" s="82">
        <f t="shared" si="325"/>
        <v>0</v>
      </c>
      <c r="H628" s="85">
        <f t="shared" si="326"/>
        <v>0</v>
      </c>
      <c r="I628" s="87">
        <f t="shared" si="327"/>
        <v>0</v>
      </c>
      <c r="J628" s="104">
        <f t="shared" si="328"/>
        <v>0</v>
      </c>
      <c r="K628" s="87">
        <f t="shared" si="308"/>
        <v>0</v>
      </c>
      <c r="L628" s="85">
        <f t="shared" si="309"/>
        <v>0</v>
      </c>
      <c r="M628" s="82">
        <f t="shared" si="329"/>
        <v>0</v>
      </c>
      <c r="N628" s="82">
        <f t="shared" si="310"/>
        <v>0</v>
      </c>
      <c r="O628" s="85">
        <f t="shared" si="330"/>
        <v>0</v>
      </c>
      <c r="P628" s="87">
        <f t="shared" si="331"/>
        <v>0</v>
      </c>
      <c r="Q628" s="85">
        <f t="shared" si="332"/>
        <v>0</v>
      </c>
      <c r="R628" s="87">
        <f t="shared" si="333"/>
        <v>0</v>
      </c>
      <c r="S628" s="85">
        <f t="shared" si="334"/>
        <v>0</v>
      </c>
      <c r="T628" s="87">
        <v>247</v>
      </c>
      <c r="U628" s="82"/>
      <c r="V628" s="108">
        <f t="shared" si="335"/>
        <v>50180</v>
      </c>
      <c r="W628" s="109">
        <f t="shared" si="311"/>
        <v>0</v>
      </c>
      <c r="X628" s="95">
        <f t="shared" si="312"/>
        <v>0</v>
      </c>
      <c r="Y628" s="110">
        <f t="shared" si="313"/>
        <v>247</v>
      </c>
      <c r="Z628" s="111">
        <f t="shared" si="336"/>
        <v>0</v>
      </c>
      <c r="AA628" s="112">
        <f t="shared" si="337"/>
        <v>0</v>
      </c>
      <c r="AB628" s="112">
        <f t="shared" si="314"/>
        <v>0</v>
      </c>
      <c r="AC628" s="111">
        <f t="shared" si="349"/>
        <v>0</v>
      </c>
      <c r="AD628" s="113">
        <f t="shared" si="352"/>
        <v>0</v>
      </c>
      <c r="AE628" s="114">
        <f t="shared" si="338"/>
        <v>0</v>
      </c>
      <c r="AF628" s="86">
        <f t="shared" si="350"/>
        <v>50180</v>
      </c>
      <c r="AG628" s="86">
        <f t="shared" si="353"/>
        <v>49815</v>
      </c>
      <c r="AH628" s="211">
        <f t="shared" si="356"/>
        <v>0</v>
      </c>
      <c r="AI628" s="213">
        <f t="shared" si="354"/>
        <v>0</v>
      </c>
      <c r="AJ628" s="218">
        <f t="shared" si="351"/>
        <v>5452</v>
      </c>
      <c r="AK628" s="103">
        <f t="shared" si="339"/>
        <v>0</v>
      </c>
      <c r="AL628" s="82">
        <f t="shared" si="340"/>
        <v>0</v>
      </c>
      <c r="AM628" s="105">
        <f t="shared" si="341"/>
        <v>0</v>
      </c>
      <c r="AN628" s="87">
        <f t="shared" si="342"/>
        <v>246</v>
      </c>
      <c r="AO628" s="240">
        <f t="shared" si="343"/>
        <v>0</v>
      </c>
      <c r="AP628" s="87">
        <f t="shared" si="344"/>
        <v>0</v>
      </c>
      <c r="AQ628" s="85">
        <f t="shared" si="345"/>
        <v>0</v>
      </c>
      <c r="AR628" s="232">
        <f t="shared" si="318"/>
        <v>0</v>
      </c>
      <c r="AS628" s="112">
        <f t="shared" si="355"/>
        <v>0</v>
      </c>
      <c r="AT628" s="125">
        <f t="shared" si="320"/>
        <v>0</v>
      </c>
      <c r="AU628" s="256">
        <f t="shared" si="321"/>
        <v>0</v>
      </c>
      <c r="AV628" s="109">
        <f t="shared" si="322"/>
        <v>0</v>
      </c>
      <c r="AW628" s="199">
        <f t="shared" si="346"/>
        <v>0</v>
      </c>
      <c r="AX628" s="95">
        <f t="shared" si="323"/>
        <v>0</v>
      </c>
      <c r="AY628" s="194">
        <f t="shared" si="347"/>
        <v>0</v>
      </c>
      <c r="BA628" s="194">
        <f t="shared" si="348"/>
        <v>0</v>
      </c>
      <c r="BS628" s="96"/>
    </row>
    <row r="629" spans="1:71" hidden="1" x14ac:dyDescent="0.3">
      <c r="A629" s="21">
        <v>248</v>
      </c>
      <c r="B629" s="86">
        <f t="shared" si="304"/>
        <v>0</v>
      </c>
      <c r="C629" s="82">
        <f t="shared" si="305"/>
        <v>0</v>
      </c>
      <c r="D629" s="82">
        <f t="shared" si="307"/>
        <v>0</v>
      </c>
      <c r="E629" s="85">
        <f t="shared" si="306"/>
        <v>0</v>
      </c>
      <c r="F629" s="103">
        <f t="shared" si="324"/>
        <v>0</v>
      </c>
      <c r="G629" s="82">
        <f t="shared" si="325"/>
        <v>0</v>
      </c>
      <c r="H629" s="85">
        <f t="shared" si="326"/>
        <v>0</v>
      </c>
      <c r="I629" s="87">
        <f t="shared" si="327"/>
        <v>0</v>
      </c>
      <c r="J629" s="104">
        <f t="shared" si="328"/>
        <v>0</v>
      </c>
      <c r="K629" s="87">
        <f t="shared" si="308"/>
        <v>0</v>
      </c>
      <c r="L629" s="85">
        <f t="shared" si="309"/>
        <v>0</v>
      </c>
      <c r="M629" s="82">
        <f t="shared" si="329"/>
        <v>0</v>
      </c>
      <c r="N629" s="82">
        <f t="shared" si="310"/>
        <v>0</v>
      </c>
      <c r="O629" s="85">
        <f t="shared" si="330"/>
        <v>0</v>
      </c>
      <c r="P629" s="87">
        <f t="shared" si="331"/>
        <v>0</v>
      </c>
      <c r="Q629" s="85">
        <f t="shared" si="332"/>
        <v>0</v>
      </c>
      <c r="R629" s="87">
        <f t="shared" si="333"/>
        <v>0</v>
      </c>
      <c r="S629" s="85">
        <f t="shared" si="334"/>
        <v>0</v>
      </c>
      <c r="T629" s="87">
        <v>248</v>
      </c>
      <c r="U629" s="82"/>
      <c r="V629" s="108">
        <f t="shared" si="335"/>
        <v>50211</v>
      </c>
      <c r="W629" s="109">
        <f t="shared" si="311"/>
        <v>0</v>
      </c>
      <c r="X629" s="95">
        <f t="shared" si="312"/>
        <v>0</v>
      </c>
      <c r="Y629" s="110">
        <f t="shared" si="313"/>
        <v>248</v>
      </c>
      <c r="Z629" s="111">
        <f t="shared" si="336"/>
        <v>0</v>
      </c>
      <c r="AA629" s="112">
        <f t="shared" si="337"/>
        <v>0</v>
      </c>
      <c r="AB629" s="112">
        <f t="shared" si="314"/>
        <v>0</v>
      </c>
      <c r="AC629" s="111">
        <f t="shared" si="349"/>
        <v>0</v>
      </c>
      <c r="AD629" s="113">
        <f t="shared" si="352"/>
        <v>0</v>
      </c>
      <c r="AE629" s="114">
        <f t="shared" si="338"/>
        <v>0</v>
      </c>
      <c r="AF629" s="86">
        <f t="shared" si="350"/>
        <v>50211</v>
      </c>
      <c r="AG629" s="86">
        <f t="shared" si="353"/>
        <v>49846</v>
      </c>
      <c r="AH629" s="211">
        <f t="shared" si="356"/>
        <v>0</v>
      </c>
      <c r="AI629" s="213">
        <f t="shared" si="354"/>
        <v>0</v>
      </c>
      <c r="AJ629" s="218">
        <f t="shared" si="351"/>
        <v>5452</v>
      </c>
      <c r="AK629" s="103">
        <f t="shared" si="339"/>
        <v>0</v>
      </c>
      <c r="AL629" s="82">
        <f t="shared" si="340"/>
        <v>0</v>
      </c>
      <c r="AM629" s="105">
        <f t="shared" si="341"/>
        <v>0</v>
      </c>
      <c r="AN629" s="87">
        <f t="shared" si="342"/>
        <v>247</v>
      </c>
      <c r="AO629" s="240">
        <f t="shared" si="343"/>
        <v>0</v>
      </c>
      <c r="AP629" s="87">
        <f t="shared" si="344"/>
        <v>0</v>
      </c>
      <c r="AQ629" s="85">
        <f t="shared" si="345"/>
        <v>0</v>
      </c>
      <c r="AR629" s="232">
        <f t="shared" si="318"/>
        <v>0</v>
      </c>
      <c r="AS629" s="112">
        <f t="shared" si="355"/>
        <v>0</v>
      </c>
      <c r="AT629" s="125">
        <f t="shared" si="320"/>
        <v>0</v>
      </c>
      <c r="AU629" s="256">
        <f t="shared" si="321"/>
        <v>0</v>
      </c>
      <c r="AV629" s="109">
        <f t="shared" si="322"/>
        <v>0</v>
      </c>
      <c r="AW629" s="199">
        <f t="shared" si="346"/>
        <v>0</v>
      </c>
      <c r="AX629" s="95">
        <f t="shared" si="323"/>
        <v>0</v>
      </c>
      <c r="AY629" s="194">
        <f t="shared" si="347"/>
        <v>0</v>
      </c>
      <c r="BA629" s="194">
        <f t="shared" si="348"/>
        <v>0</v>
      </c>
      <c r="BS629" s="96"/>
    </row>
    <row r="630" spans="1:71" hidden="1" x14ac:dyDescent="0.3">
      <c r="A630" s="21">
        <v>249</v>
      </c>
      <c r="B630" s="86">
        <f t="shared" si="304"/>
        <v>0</v>
      </c>
      <c r="C630" s="82">
        <f t="shared" si="305"/>
        <v>0</v>
      </c>
      <c r="D630" s="82">
        <f t="shared" si="307"/>
        <v>0</v>
      </c>
      <c r="E630" s="85">
        <f t="shared" si="306"/>
        <v>0</v>
      </c>
      <c r="F630" s="103">
        <f t="shared" si="324"/>
        <v>0</v>
      </c>
      <c r="G630" s="82">
        <f t="shared" si="325"/>
        <v>0</v>
      </c>
      <c r="H630" s="85">
        <f t="shared" si="326"/>
        <v>0</v>
      </c>
      <c r="I630" s="87">
        <f t="shared" si="327"/>
        <v>0</v>
      </c>
      <c r="J630" s="104">
        <f t="shared" si="328"/>
        <v>0</v>
      </c>
      <c r="K630" s="87">
        <f t="shared" si="308"/>
        <v>0</v>
      </c>
      <c r="L630" s="85">
        <f t="shared" si="309"/>
        <v>0</v>
      </c>
      <c r="M630" s="82">
        <f t="shared" si="329"/>
        <v>0</v>
      </c>
      <c r="N630" s="82">
        <f t="shared" si="310"/>
        <v>0</v>
      </c>
      <c r="O630" s="85">
        <f t="shared" si="330"/>
        <v>0</v>
      </c>
      <c r="P630" s="87">
        <f t="shared" si="331"/>
        <v>0</v>
      </c>
      <c r="Q630" s="85">
        <f t="shared" si="332"/>
        <v>0</v>
      </c>
      <c r="R630" s="87">
        <f t="shared" si="333"/>
        <v>0</v>
      </c>
      <c r="S630" s="85">
        <f t="shared" si="334"/>
        <v>0</v>
      </c>
      <c r="T630" s="87">
        <v>249</v>
      </c>
      <c r="U630" s="82"/>
      <c r="V630" s="108">
        <f t="shared" si="335"/>
        <v>50241</v>
      </c>
      <c r="W630" s="109">
        <f t="shared" si="311"/>
        <v>0</v>
      </c>
      <c r="X630" s="95">
        <f t="shared" si="312"/>
        <v>0</v>
      </c>
      <c r="Y630" s="110">
        <f t="shared" si="313"/>
        <v>249</v>
      </c>
      <c r="Z630" s="111">
        <f t="shared" si="336"/>
        <v>0</v>
      </c>
      <c r="AA630" s="112">
        <f t="shared" si="337"/>
        <v>0</v>
      </c>
      <c r="AB630" s="112">
        <f t="shared" si="314"/>
        <v>0</v>
      </c>
      <c r="AC630" s="111">
        <f t="shared" si="349"/>
        <v>0</v>
      </c>
      <c r="AD630" s="113">
        <f t="shared" si="352"/>
        <v>0</v>
      </c>
      <c r="AE630" s="114">
        <f t="shared" si="338"/>
        <v>0</v>
      </c>
      <c r="AF630" s="86">
        <f t="shared" si="350"/>
        <v>50241</v>
      </c>
      <c r="AG630" s="86">
        <f t="shared" si="353"/>
        <v>49876</v>
      </c>
      <c r="AH630" s="211">
        <f t="shared" si="356"/>
        <v>0</v>
      </c>
      <c r="AI630" s="213">
        <f t="shared" si="354"/>
        <v>0</v>
      </c>
      <c r="AJ630" s="218">
        <f t="shared" si="351"/>
        <v>5452</v>
      </c>
      <c r="AK630" s="103">
        <f t="shared" si="339"/>
        <v>0</v>
      </c>
      <c r="AL630" s="82">
        <f t="shared" si="340"/>
        <v>0</v>
      </c>
      <c r="AM630" s="105">
        <f t="shared" si="341"/>
        <v>0</v>
      </c>
      <c r="AN630" s="87">
        <f t="shared" si="342"/>
        <v>248</v>
      </c>
      <c r="AO630" s="240">
        <f t="shared" si="343"/>
        <v>0</v>
      </c>
      <c r="AP630" s="87">
        <f t="shared" si="344"/>
        <v>0</v>
      </c>
      <c r="AQ630" s="85">
        <f t="shared" si="345"/>
        <v>0</v>
      </c>
      <c r="AR630" s="232">
        <f t="shared" si="318"/>
        <v>0</v>
      </c>
      <c r="AS630" s="112">
        <f t="shared" si="355"/>
        <v>0</v>
      </c>
      <c r="AT630" s="125">
        <f t="shared" si="320"/>
        <v>0</v>
      </c>
      <c r="AU630" s="256">
        <f t="shared" si="321"/>
        <v>0</v>
      </c>
      <c r="AV630" s="109">
        <f t="shared" si="322"/>
        <v>0</v>
      </c>
      <c r="AW630" s="199">
        <f t="shared" si="346"/>
        <v>0</v>
      </c>
      <c r="AX630" s="95">
        <f t="shared" si="323"/>
        <v>0</v>
      </c>
      <c r="AY630" s="194">
        <f t="shared" si="347"/>
        <v>0</v>
      </c>
      <c r="BA630" s="194">
        <f t="shared" si="348"/>
        <v>0</v>
      </c>
      <c r="BS630" s="96"/>
    </row>
    <row r="631" spans="1:71" hidden="1" x14ac:dyDescent="0.3">
      <c r="A631" s="21">
        <v>250</v>
      </c>
      <c r="B631" s="86">
        <f t="shared" si="304"/>
        <v>0</v>
      </c>
      <c r="C631" s="82">
        <f t="shared" si="305"/>
        <v>0</v>
      </c>
      <c r="D631" s="82">
        <f t="shared" si="307"/>
        <v>0</v>
      </c>
      <c r="E631" s="85">
        <f t="shared" si="306"/>
        <v>0</v>
      </c>
      <c r="F631" s="103">
        <f t="shared" si="324"/>
        <v>0</v>
      </c>
      <c r="G631" s="82">
        <f t="shared" si="325"/>
        <v>0</v>
      </c>
      <c r="H631" s="85">
        <f t="shared" si="326"/>
        <v>0</v>
      </c>
      <c r="I631" s="87">
        <f t="shared" si="327"/>
        <v>0</v>
      </c>
      <c r="J631" s="104">
        <f t="shared" si="328"/>
        <v>0</v>
      </c>
      <c r="K631" s="87">
        <f t="shared" si="308"/>
        <v>0</v>
      </c>
      <c r="L631" s="85">
        <f t="shared" si="309"/>
        <v>0</v>
      </c>
      <c r="M631" s="82">
        <f t="shared" si="329"/>
        <v>0</v>
      </c>
      <c r="N631" s="82">
        <f t="shared" si="310"/>
        <v>0</v>
      </c>
      <c r="O631" s="85">
        <f t="shared" si="330"/>
        <v>0</v>
      </c>
      <c r="P631" s="87">
        <f t="shared" si="331"/>
        <v>0</v>
      </c>
      <c r="Q631" s="85">
        <f t="shared" si="332"/>
        <v>0</v>
      </c>
      <c r="R631" s="87">
        <f t="shared" si="333"/>
        <v>0</v>
      </c>
      <c r="S631" s="85">
        <f t="shared" si="334"/>
        <v>0</v>
      </c>
      <c r="T631" s="87">
        <v>250</v>
      </c>
      <c r="U631" s="82"/>
      <c r="V631" s="108">
        <f t="shared" si="335"/>
        <v>50272</v>
      </c>
      <c r="W631" s="109">
        <f t="shared" si="311"/>
        <v>0</v>
      </c>
      <c r="X631" s="95">
        <f t="shared" si="312"/>
        <v>0</v>
      </c>
      <c r="Y631" s="110">
        <f t="shared" si="313"/>
        <v>250</v>
      </c>
      <c r="Z631" s="111">
        <f t="shared" si="336"/>
        <v>0</v>
      </c>
      <c r="AA631" s="112">
        <f t="shared" si="337"/>
        <v>0</v>
      </c>
      <c r="AB631" s="112">
        <f t="shared" si="314"/>
        <v>0</v>
      </c>
      <c r="AC631" s="111">
        <f t="shared" si="349"/>
        <v>0</v>
      </c>
      <c r="AD631" s="113">
        <f t="shared" si="352"/>
        <v>0</v>
      </c>
      <c r="AE631" s="114">
        <f t="shared" si="338"/>
        <v>0</v>
      </c>
      <c r="AF631" s="86">
        <f t="shared" si="350"/>
        <v>50272</v>
      </c>
      <c r="AG631" s="86">
        <f t="shared" si="353"/>
        <v>49907</v>
      </c>
      <c r="AH631" s="211">
        <f t="shared" si="356"/>
        <v>0</v>
      </c>
      <c r="AI631" s="213">
        <f t="shared" si="354"/>
        <v>0</v>
      </c>
      <c r="AJ631" s="218">
        <f t="shared" si="351"/>
        <v>5452</v>
      </c>
      <c r="AK631" s="103">
        <f t="shared" si="339"/>
        <v>0</v>
      </c>
      <c r="AL631" s="82">
        <f t="shared" si="340"/>
        <v>0</v>
      </c>
      <c r="AM631" s="105">
        <f t="shared" si="341"/>
        <v>0</v>
      </c>
      <c r="AN631" s="87">
        <f t="shared" si="342"/>
        <v>249</v>
      </c>
      <c r="AO631" s="240">
        <f t="shared" si="343"/>
        <v>0</v>
      </c>
      <c r="AP631" s="87">
        <f t="shared" si="344"/>
        <v>0</v>
      </c>
      <c r="AQ631" s="85">
        <f t="shared" si="345"/>
        <v>0</v>
      </c>
      <c r="AR631" s="232">
        <f t="shared" si="318"/>
        <v>0</v>
      </c>
      <c r="AS631" s="112">
        <f t="shared" si="355"/>
        <v>0</v>
      </c>
      <c r="AT631" s="125">
        <f t="shared" si="320"/>
        <v>0</v>
      </c>
      <c r="AU631" s="256">
        <f t="shared" si="321"/>
        <v>0</v>
      </c>
      <c r="AV631" s="109">
        <f t="shared" si="322"/>
        <v>0</v>
      </c>
      <c r="AW631" s="199">
        <f t="shared" si="346"/>
        <v>0</v>
      </c>
      <c r="AX631" s="95">
        <f t="shared" si="323"/>
        <v>0</v>
      </c>
      <c r="AY631" s="194">
        <f t="shared" si="347"/>
        <v>0</v>
      </c>
      <c r="BA631" s="194">
        <f t="shared" si="348"/>
        <v>0</v>
      </c>
      <c r="BS631" s="96"/>
    </row>
    <row r="632" spans="1:71" hidden="1" x14ac:dyDescent="0.3">
      <c r="A632" s="21">
        <v>251</v>
      </c>
      <c r="B632" s="86">
        <f t="shared" si="304"/>
        <v>0</v>
      </c>
      <c r="C632" s="82">
        <f t="shared" si="305"/>
        <v>0</v>
      </c>
      <c r="D632" s="82">
        <f t="shared" si="307"/>
        <v>0</v>
      </c>
      <c r="E632" s="85">
        <f t="shared" si="306"/>
        <v>0</v>
      </c>
      <c r="F632" s="103">
        <f t="shared" si="324"/>
        <v>0</v>
      </c>
      <c r="G632" s="82">
        <f t="shared" si="325"/>
        <v>0</v>
      </c>
      <c r="H632" s="85">
        <f t="shared" si="326"/>
        <v>0</v>
      </c>
      <c r="I632" s="87">
        <f t="shared" si="327"/>
        <v>0</v>
      </c>
      <c r="J632" s="104">
        <f t="shared" si="328"/>
        <v>0</v>
      </c>
      <c r="K632" s="87">
        <f t="shared" si="308"/>
        <v>0</v>
      </c>
      <c r="L632" s="85">
        <f t="shared" si="309"/>
        <v>0</v>
      </c>
      <c r="M632" s="82">
        <f t="shared" si="329"/>
        <v>0</v>
      </c>
      <c r="N632" s="82">
        <f t="shared" si="310"/>
        <v>0</v>
      </c>
      <c r="O632" s="85">
        <f t="shared" si="330"/>
        <v>0</v>
      </c>
      <c r="P632" s="87">
        <f t="shared" si="331"/>
        <v>0</v>
      </c>
      <c r="Q632" s="85">
        <f t="shared" si="332"/>
        <v>0</v>
      </c>
      <c r="R632" s="87">
        <f t="shared" si="333"/>
        <v>0</v>
      </c>
      <c r="S632" s="85">
        <f t="shared" si="334"/>
        <v>0</v>
      </c>
      <c r="T632" s="87">
        <v>251</v>
      </c>
      <c r="U632" s="82"/>
      <c r="V632" s="108">
        <f t="shared" si="335"/>
        <v>50303</v>
      </c>
      <c r="W632" s="109">
        <f t="shared" si="311"/>
        <v>0</v>
      </c>
      <c r="X632" s="95">
        <f t="shared" si="312"/>
        <v>0</v>
      </c>
      <c r="Y632" s="110">
        <f t="shared" si="313"/>
        <v>251</v>
      </c>
      <c r="Z632" s="111">
        <f t="shared" si="336"/>
        <v>0</v>
      </c>
      <c r="AA632" s="112">
        <f t="shared" si="337"/>
        <v>0</v>
      </c>
      <c r="AB632" s="112">
        <f t="shared" si="314"/>
        <v>0</v>
      </c>
      <c r="AC632" s="111">
        <f t="shared" si="349"/>
        <v>0</v>
      </c>
      <c r="AD632" s="113">
        <f t="shared" si="352"/>
        <v>0</v>
      </c>
      <c r="AE632" s="114">
        <f t="shared" si="338"/>
        <v>0</v>
      </c>
      <c r="AF632" s="86">
        <f t="shared" si="350"/>
        <v>50303</v>
      </c>
      <c r="AG632" s="86">
        <f t="shared" si="353"/>
        <v>49938</v>
      </c>
      <c r="AH632" s="211">
        <f t="shared" si="356"/>
        <v>0</v>
      </c>
      <c r="AI632" s="213">
        <f t="shared" si="354"/>
        <v>0</v>
      </c>
      <c r="AJ632" s="218">
        <f t="shared" si="351"/>
        <v>5452</v>
      </c>
      <c r="AK632" s="103">
        <f t="shared" si="339"/>
        <v>0</v>
      </c>
      <c r="AL632" s="82">
        <f t="shared" si="340"/>
        <v>0</v>
      </c>
      <c r="AM632" s="105">
        <f t="shared" si="341"/>
        <v>0</v>
      </c>
      <c r="AN632" s="87">
        <f t="shared" si="342"/>
        <v>250</v>
      </c>
      <c r="AO632" s="240">
        <f t="shared" si="343"/>
        <v>0</v>
      </c>
      <c r="AP632" s="87">
        <f t="shared" si="344"/>
        <v>0</v>
      </c>
      <c r="AQ632" s="85">
        <f t="shared" si="345"/>
        <v>0</v>
      </c>
      <c r="AR632" s="232">
        <f t="shared" si="318"/>
        <v>0</v>
      </c>
      <c r="AS632" s="112">
        <f t="shared" si="355"/>
        <v>0</v>
      </c>
      <c r="AT632" s="125">
        <f t="shared" si="320"/>
        <v>0</v>
      </c>
      <c r="AU632" s="256">
        <f t="shared" si="321"/>
        <v>0</v>
      </c>
      <c r="AV632" s="109">
        <f t="shared" si="322"/>
        <v>0</v>
      </c>
      <c r="AW632" s="199">
        <f t="shared" si="346"/>
        <v>0</v>
      </c>
      <c r="AX632" s="95">
        <f t="shared" si="323"/>
        <v>0</v>
      </c>
      <c r="AY632" s="194">
        <f t="shared" si="347"/>
        <v>0</v>
      </c>
      <c r="BA632" s="194">
        <f t="shared" si="348"/>
        <v>0</v>
      </c>
      <c r="BS632" s="96"/>
    </row>
    <row r="633" spans="1:71" hidden="1" x14ac:dyDescent="0.3">
      <c r="A633" s="21">
        <v>252</v>
      </c>
      <c r="B633" s="86">
        <f t="shared" si="304"/>
        <v>0</v>
      </c>
      <c r="C633" s="82">
        <f t="shared" si="305"/>
        <v>0</v>
      </c>
      <c r="D633" s="82">
        <f t="shared" si="307"/>
        <v>0</v>
      </c>
      <c r="E633" s="85">
        <f t="shared" si="306"/>
        <v>0</v>
      </c>
      <c r="F633" s="103">
        <f t="shared" si="324"/>
        <v>0</v>
      </c>
      <c r="G633" s="82">
        <f t="shared" si="325"/>
        <v>0</v>
      </c>
      <c r="H633" s="85">
        <f t="shared" si="326"/>
        <v>0</v>
      </c>
      <c r="I633" s="87">
        <f t="shared" si="327"/>
        <v>0</v>
      </c>
      <c r="J633" s="104">
        <f t="shared" si="328"/>
        <v>0</v>
      </c>
      <c r="K633" s="87">
        <f t="shared" si="308"/>
        <v>0</v>
      </c>
      <c r="L633" s="85">
        <f t="shared" si="309"/>
        <v>0</v>
      </c>
      <c r="M633" s="82">
        <f t="shared" si="329"/>
        <v>0</v>
      </c>
      <c r="N633" s="82">
        <f t="shared" si="310"/>
        <v>0</v>
      </c>
      <c r="O633" s="85">
        <f t="shared" si="330"/>
        <v>0</v>
      </c>
      <c r="P633" s="87">
        <f t="shared" si="331"/>
        <v>0</v>
      </c>
      <c r="Q633" s="85">
        <f t="shared" si="332"/>
        <v>0</v>
      </c>
      <c r="R633" s="87">
        <f t="shared" si="333"/>
        <v>0</v>
      </c>
      <c r="S633" s="85">
        <f t="shared" si="334"/>
        <v>0</v>
      </c>
      <c r="T633" s="87">
        <v>252</v>
      </c>
      <c r="U633" s="82"/>
      <c r="V633" s="108">
        <f t="shared" si="335"/>
        <v>50333</v>
      </c>
      <c r="W633" s="109">
        <f t="shared" si="311"/>
        <v>0</v>
      </c>
      <c r="X633" s="95">
        <f t="shared" si="312"/>
        <v>0</v>
      </c>
      <c r="Y633" s="110">
        <f t="shared" si="313"/>
        <v>252</v>
      </c>
      <c r="Z633" s="111">
        <f t="shared" si="336"/>
        <v>0</v>
      </c>
      <c r="AA633" s="112">
        <f t="shared" si="337"/>
        <v>0</v>
      </c>
      <c r="AB633" s="112">
        <f t="shared" si="314"/>
        <v>0</v>
      </c>
      <c r="AC633" s="111">
        <f t="shared" si="349"/>
        <v>0</v>
      </c>
      <c r="AD633" s="113">
        <f t="shared" si="352"/>
        <v>0</v>
      </c>
      <c r="AE633" s="114">
        <f t="shared" si="338"/>
        <v>0</v>
      </c>
      <c r="AF633" s="86">
        <f t="shared" si="350"/>
        <v>50333</v>
      </c>
      <c r="AG633" s="86">
        <f t="shared" si="353"/>
        <v>49968</v>
      </c>
      <c r="AH633" s="211">
        <f t="shared" si="356"/>
        <v>0</v>
      </c>
      <c r="AI633" s="213">
        <f t="shared" si="354"/>
        <v>0</v>
      </c>
      <c r="AJ633" s="218">
        <f t="shared" si="351"/>
        <v>5452</v>
      </c>
      <c r="AK633" s="103">
        <f t="shared" si="339"/>
        <v>0</v>
      </c>
      <c r="AL633" s="82">
        <f t="shared" si="340"/>
        <v>0</v>
      </c>
      <c r="AM633" s="105">
        <f t="shared" si="341"/>
        <v>0</v>
      </c>
      <c r="AN633" s="87">
        <f t="shared" si="342"/>
        <v>251</v>
      </c>
      <c r="AO633" s="240">
        <f t="shared" si="343"/>
        <v>0</v>
      </c>
      <c r="AP633" s="87">
        <f t="shared" si="344"/>
        <v>0</v>
      </c>
      <c r="AQ633" s="85">
        <f t="shared" si="345"/>
        <v>0</v>
      </c>
      <c r="AR633" s="232">
        <f t="shared" si="318"/>
        <v>0</v>
      </c>
      <c r="AS633" s="112">
        <f t="shared" si="355"/>
        <v>0</v>
      </c>
      <c r="AT633" s="125">
        <f t="shared" si="320"/>
        <v>0</v>
      </c>
      <c r="AU633" s="256">
        <f t="shared" si="321"/>
        <v>0</v>
      </c>
      <c r="AV633" s="109">
        <f t="shared" si="322"/>
        <v>0</v>
      </c>
      <c r="AW633" s="199">
        <f t="shared" si="346"/>
        <v>0</v>
      </c>
      <c r="AX633" s="95">
        <f t="shared" si="323"/>
        <v>0</v>
      </c>
      <c r="AY633" s="194">
        <f t="shared" si="347"/>
        <v>0</v>
      </c>
      <c r="BA633" s="194">
        <f t="shared" si="348"/>
        <v>0</v>
      </c>
      <c r="BS633" s="96"/>
    </row>
    <row r="634" spans="1:71" hidden="1" x14ac:dyDescent="0.3">
      <c r="A634" s="21">
        <v>253</v>
      </c>
      <c r="B634" s="86">
        <f t="shared" si="304"/>
        <v>0</v>
      </c>
      <c r="C634" s="82">
        <f t="shared" si="305"/>
        <v>0</v>
      </c>
      <c r="D634" s="82">
        <f t="shared" si="307"/>
        <v>0</v>
      </c>
      <c r="E634" s="85">
        <f t="shared" si="306"/>
        <v>0</v>
      </c>
      <c r="F634" s="103">
        <f t="shared" si="324"/>
        <v>0</v>
      </c>
      <c r="G634" s="82">
        <f t="shared" si="325"/>
        <v>0</v>
      </c>
      <c r="H634" s="85">
        <f t="shared" si="326"/>
        <v>0</v>
      </c>
      <c r="I634" s="87">
        <f t="shared" si="327"/>
        <v>0</v>
      </c>
      <c r="J634" s="104">
        <f t="shared" si="328"/>
        <v>0</v>
      </c>
      <c r="K634" s="87">
        <f t="shared" si="308"/>
        <v>0</v>
      </c>
      <c r="L634" s="85">
        <f t="shared" si="309"/>
        <v>0</v>
      </c>
      <c r="M634" s="82">
        <f t="shared" si="329"/>
        <v>0</v>
      </c>
      <c r="N634" s="82">
        <f t="shared" si="310"/>
        <v>0</v>
      </c>
      <c r="O634" s="85">
        <f t="shared" si="330"/>
        <v>0</v>
      </c>
      <c r="P634" s="87">
        <f t="shared" si="331"/>
        <v>0</v>
      </c>
      <c r="Q634" s="85">
        <f t="shared" si="332"/>
        <v>0</v>
      </c>
      <c r="R634" s="87">
        <f t="shared" si="333"/>
        <v>0</v>
      </c>
      <c r="S634" s="85">
        <f t="shared" si="334"/>
        <v>0</v>
      </c>
      <c r="T634" s="87">
        <v>253</v>
      </c>
      <c r="U634" s="82">
        <f>T634</f>
        <v>253</v>
      </c>
      <c r="V634" s="108">
        <f t="shared" si="335"/>
        <v>50364</v>
      </c>
      <c r="W634" s="109">
        <f t="shared" si="311"/>
        <v>0</v>
      </c>
      <c r="X634" s="95">
        <f t="shared" si="312"/>
        <v>0</v>
      </c>
      <c r="Y634" s="110">
        <f t="shared" si="313"/>
        <v>253</v>
      </c>
      <c r="Z634" s="111">
        <f t="shared" si="336"/>
        <v>0</v>
      </c>
      <c r="AA634" s="112">
        <f t="shared" si="337"/>
        <v>0</v>
      </c>
      <c r="AB634" s="112">
        <f t="shared" si="314"/>
        <v>0</v>
      </c>
      <c r="AC634" s="111">
        <f t="shared" si="349"/>
        <v>0</v>
      </c>
      <c r="AD634" s="113">
        <f t="shared" si="352"/>
        <v>0</v>
      </c>
      <c r="AE634" s="114">
        <f t="shared" si="338"/>
        <v>0</v>
      </c>
      <c r="AF634" s="86">
        <f t="shared" si="350"/>
        <v>50364</v>
      </c>
      <c r="AG634" s="86">
        <f t="shared" si="353"/>
        <v>49999</v>
      </c>
      <c r="AH634" s="211">
        <f t="shared" si="356"/>
        <v>0</v>
      </c>
      <c r="AI634" s="213">
        <f t="shared" si="354"/>
        <v>0</v>
      </c>
      <c r="AJ634" s="218">
        <f t="shared" si="351"/>
        <v>5452</v>
      </c>
      <c r="AK634" s="103">
        <f t="shared" si="339"/>
        <v>0</v>
      </c>
      <c r="AL634" s="82">
        <f t="shared" si="340"/>
        <v>0</v>
      </c>
      <c r="AM634" s="105">
        <f t="shared" si="341"/>
        <v>0</v>
      </c>
      <c r="AN634" s="87">
        <f t="shared" si="342"/>
        <v>252</v>
      </c>
      <c r="AO634" s="240">
        <f t="shared" si="343"/>
        <v>0</v>
      </c>
      <c r="AP634" s="87">
        <f t="shared" si="344"/>
        <v>0</v>
      </c>
      <c r="AQ634" s="85">
        <f t="shared" si="345"/>
        <v>0</v>
      </c>
      <c r="AR634" s="232">
        <f t="shared" si="318"/>
        <v>0</v>
      </c>
      <c r="AS634" s="112">
        <f t="shared" si="355"/>
        <v>0</v>
      </c>
      <c r="AT634" s="125">
        <f t="shared" si="320"/>
        <v>0</v>
      </c>
      <c r="AU634" s="256">
        <f t="shared" si="321"/>
        <v>0</v>
      </c>
      <c r="AV634" s="109">
        <f t="shared" si="322"/>
        <v>0</v>
      </c>
      <c r="AW634" s="199">
        <f t="shared" si="346"/>
        <v>0</v>
      </c>
      <c r="AX634" s="95">
        <f t="shared" si="323"/>
        <v>0</v>
      </c>
      <c r="AY634" s="194">
        <f t="shared" si="347"/>
        <v>0</v>
      </c>
      <c r="BA634" s="194">
        <f t="shared" si="348"/>
        <v>0</v>
      </c>
      <c r="BS634" s="96"/>
    </row>
    <row r="635" spans="1:71" hidden="1" x14ac:dyDescent="0.3">
      <c r="A635" s="21">
        <v>254</v>
      </c>
      <c r="B635" s="86">
        <f t="shared" si="304"/>
        <v>0</v>
      </c>
      <c r="C635" s="82">
        <f t="shared" si="305"/>
        <v>0</v>
      </c>
      <c r="D635" s="82">
        <f t="shared" si="307"/>
        <v>0</v>
      </c>
      <c r="E635" s="85">
        <f t="shared" si="306"/>
        <v>0</v>
      </c>
      <c r="F635" s="103">
        <f t="shared" si="324"/>
        <v>0</v>
      </c>
      <c r="G635" s="82">
        <f t="shared" si="325"/>
        <v>0</v>
      </c>
      <c r="H635" s="85">
        <f t="shared" si="326"/>
        <v>0</v>
      </c>
      <c r="I635" s="87">
        <f t="shared" si="327"/>
        <v>0</v>
      </c>
      <c r="J635" s="104">
        <f t="shared" si="328"/>
        <v>0</v>
      </c>
      <c r="K635" s="87">
        <f t="shared" si="308"/>
        <v>0</v>
      </c>
      <c r="L635" s="85">
        <f t="shared" si="309"/>
        <v>0</v>
      </c>
      <c r="M635" s="82">
        <f t="shared" si="329"/>
        <v>0</v>
      </c>
      <c r="N635" s="82">
        <f t="shared" si="310"/>
        <v>0</v>
      </c>
      <c r="O635" s="85">
        <f t="shared" si="330"/>
        <v>0</v>
      </c>
      <c r="P635" s="87">
        <f t="shared" si="331"/>
        <v>0</v>
      </c>
      <c r="Q635" s="85">
        <f t="shared" si="332"/>
        <v>0</v>
      </c>
      <c r="R635" s="87">
        <f t="shared" si="333"/>
        <v>0</v>
      </c>
      <c r="S635" s="85">
        <f t="shared" si="334"/>
        <v>0</v>
      </c>
      <c r="T635" s="87">
        <v>254</v>
      </c>
      <c r="U635" s="82"/>
      <c r="V635" s="108">
        <f t="shared" si="335"/>
        <v>50394</v>
      </c>
      <c r="W635" s="109">
        <f t="shared" si="311"/>
        <v>0</v>
      </c>
      <c r="X635" s="95">
        <f t="shared" si="312"/>
        <v>0</v>
      </c>
      <c r="Y635" s="110">
        <f t="shared" si="313"/>
        <v>254</v>
      </c>
      <c r="Z635" s="111">
        <f t="shared" si="336"/>
        <v>0</v>
      </c>
      <c r="AA635" s="112">
        <f t="shared" si="337"/>
        <v>0</v>
      </c>
      <c r="AB635" s="112">
        <f t="shared" si="314"/>
        <v>0</v>
      </c>
      <c r="AC635" s="111">
        <f t="shared" si="349"/>
        <v>0</v>
      </c>
      <c r="AD635" s="113">
        <f t="shared" si="352"/>
        <v>0</v>
      </c>
      <c r="AE635" s="114">
        <f t="shared" si="338"/>
        <v>0</v>
      </c>
      <c r="AF635" s="86">
        <f t="shared" si="350"/>
        <v>50394</v>
      </c>
      <c r="AG635" s="86">
        <f t="shared" si="353"/>
        <v>50029</v>
      </c>
      <c r="AH635" s="211">
        <f t="shared" si="356"/>
        <v>0</v>
      </c>
      <c r="AI635" s="213">
        <f t="shared" si="354"/>
        <v>0</v>
      </c>
      <c r="AJ635" s="218">
        <f t="shared" si="351"/>
        <v>5452</v>
      </c>
      <c r="AK635" s="103">
        <f t="shared" si="339"/>
        <v>0</v>
      </c>
      <c r="AL635" s="82">
        <f t="shared" si="340"/>
        <v>0</v>
      </c>
      <c r="AM635" s="105">
        <f t="shared" si="341"/>
        <v>0</v>
      </c>
      <c r="AN635" s="87">
        <f t="shared" si="342"/>
        <v>253</v>
      </c>
      <c r="AO635" s="240">
        <f t="shared" si="343"/>
        <v>0</v>
      </c>
      <c r="AP635" s="87">
        <f t="shared" si="344"/>
        <v>0</v>
      </c>
      <c r="AQ635" s="85">
        <f t="shared" si="345"/>
        <v>0</v>
      </c>
      <c r="AR635" s="232">
        <f t="shared" si="318"/>
        <v>0</v>
      </c>
      <c r="AS635" s="112">
        <f t="shared" si="355"/>
        <v>0</v>
      </c>
      <c r="AT635" s="125">
        <f t="shared" si="320"/>
        <v>0</v>
      </c>
      <c r="AU635" s="256">
        <f t="shared" si="321"/>
        <v>0</v>
      </c>
      <c r="AV635" s="109">
        <f t="shared" si="322"/>
        <v>0</v>
      </c>
      <c r="AW635" s="199">
        <f t="shared" si="346"/>
        <v>0</v>
      </c>
      <c r="AX635" s="95">
        <f t="shared" si="323"/>
        <v>0</v>
      </c>
      <c r="AY635" s="194">
        <f t="shared" si="347"/>
        <v>0</v>
      </c>
      <c r="BA635" s="194">
        <f t="shared" si="348"/>
        <v>0</v>
      </c>
      <c r="BS635" s="96"/>
    </row>
    <row r="636" spans="1:71" hidden="1" x14ac:dyDescent="0.3">
      <c r="A636" s="21">
        <v>255</v>
      </c>
      <c r="B636" s="86">
        <f t="shared" si="304"/>
        <v>0</v>
      </c>
      <c r="C636" s="82">
        <f t="shared" si="305"/>
        <v>0</v>
      </c>
      <c r="D636" s="82">
        <f t="shared" si="307"/>
        <v>0</v>
      </c>
      <c r="E636" s="85">
        <f t="shared" si="306"/>
        <v>0</v>
      </c>
      <c r="F636" s="103">
        <f t="shared" si="324"/>
        <v>0</v>
      </c>
      <c r="G636" s="82">
        <f t="shared" si="325"/>
        <v>0</v>
      </c>
      <c r="H636" s="85">
        <f t="shared" si="326"/>
        <v>0</v>
      </c>
      <c r="I636" s="87">
        <f t="shared" si="327"/>
        <v>0</v>
      </c>
      <c r="J636" s="104">
        <f t="shared" si="328"/>
        <v>0</v>
      </c>
      <c r="K636" s="87">
        <f t="shared" si="308"/>
        <v>0</v>
      </c>
      <c r="L636" s="85">
        <f t="shared" si="309"/>
        <v>0</v>
      </c>
      <c r="M636" s="82">
        <f t="shared" si="329"/>
        <v>0</v>
      </c>
      <c r="N636" s="82">
        <f t="shared" si="310"/>
        <v>0</v>
      </c>
      <c r="O636" s="85">
        <f t="shared" si="330"/>
        <v>0</v>
      </c>
      <c r="P636" s="87">
        <f t="shared" si="331"/>
        <v>0</v>
      </c>
      <c r="Q636" s="85">
        <f t="shared" si="332"/>
        <v>0</v>
      </c>
      <c r="R636" s="87">
        <f t="shared" si="333"/>
        <v>0</v>
      </c>
      <c r="S636" s="85">
        <f t="shared" si="334"/>
        <v>0</v>
      </c>
      <c r="T636" s="87">
        <v>255</v>
      </c>
      <c r="U636" s="82"/>
      <c r="V636" s="108">
        <f t="shared" si="335"/>
        <v>50425</v>
      </c>
      <c r="W636" s="109">
        <f t="shared" si="311"/>
        <v>0</v>
      </c>
      <c r="X636" s="95">
        <f t="shared" si="312"/>
        <v>0</v>
      </c>
      <c r="Y636" s="110">
        <f t="shared" si="313"/>
        <v>255</v>
      </c>
      <c r="Z636" s="111">
        <f t="shared" si="336"/>
        <v>0</v>
      </c>
      <c r="AA636" s="112">
        <f t="shared" si="337"/>
        <v>0</v>
      </c>
      <c r="AB636" s="112">
        <f t="shared" si="314"/>
        <v>0</v>
      </c>
      <c r="AC636" s="111">
        <f t="shared" si="349"/>
        <v>0</v>
      </c>
      <c r="AD636" s="113">
        <f t="shared" si="352"/>
        <v>0</v>
      </c>
      <c r="AE636" s="114">
        <f t="shared" si="338"/>
        <v>0</v>
      </c>
      <c r="AF636" s="86">
        <f t="shared" si="350"/>
        <v>50425</v>
      </c>
      <c r="AG636" s="86">
        <f t="shared" si="353"/>
        <v>50060</v>
      </c>
      <c r="AH636" s="211">
        <f t="shared" si="356"/>
        <v>0</v>
      </c>
      <c r="AI636" s="213">
        <f t="shared" si="354"/>
        <v>0</v>
      </c>
      <c r="AJ636" s="218">
        <f t="shared" si="351"/>
        <v>5452</v>
      </c>
      <c r="AK636" s="103">
        <f t="shared" si="339"/>
        <v>0</v>
      </c>
      <c r="AL636" s="82">
        <f t="shared" si="340"/>
        <v>0</v>
      </c>
      <c r="AM636" s="105">
        <f t="shared" si="341"/>
        <v>0</v>
      </c>
      <c r="AN636" s="87">
        <f t="shared" si="342"/>
        <v>254</v>
      </c>
      <c r="AO636" s="240">
        <f t="shared" si="343"/>
        <v>0</v>
      </c>
      <c r="AP636" s="87">
        <f t="shared" si="344"/>
        <v>0</v>
      </c>
      <c r="AQ636" s="85">
        <f t="shared" si="345"/>
        <v>0</v>
      </c>
      <c r="AR636" s="232">
        <f t="shared" si="318"/>
        <v>0</v>
      </c>
      <c r="AS636" s="112">
        <f t="shared" si="355"/>
        <v>0</v>
      </c>
      <c r="AT636" s="125">
        <f t="shared" si="320"/>
        <v>0</v>
      </c>
      <c r="AU636" s="256">
        <f t="shared" si="321"/>
        <v>0</v>
      </c>
      <c r="AV636" s="109">
        <f t="shared" si="322"/>
        <v>0</v>
      </c>
      <c r="AW636" s="199">
        <f t="shared" si="346"/>
        <v>0</v>
      </c>
      <c r="AX636" s="95">
        <f t="shared" si="323"/>
        <v>0</v>
      </c>
      <c r="AY636" s="194">
        <f t="shared" si="347"/>
        <v>0</v>
      </c>
      <c r="BA636" s="194">
        <f t="shared" si="348"/>
        <v>0</v>
      </c>
      <c r="BS636" s="96"/>
    </row>
    <row r="637" spans="1:71" hidden="1" x14ac:dyDescent="0.3">
      <c r="A637" s="21">
        <v>256</v>
      </c>
      <c r="B637" s="86">
        <f t="shared" ref="B637:B700" si="357">IF(E267=0,0,EDATE(E267,-12))</f>
        <v>0</v>
      </c>
      <c r="C637" s="82">
        <f t="shared" ref="C637:C700" si="358">IF(E267=0,0,E267-B637)</f>
        <v>0</v>
      </c>
      <c r="D637" s="82">
        <f t="shared" si="307"/>
        <v>0</v>
      </c>
      <c r="E637" s="85">
        <f t="shared" ref="E637:E700" si="359">IF(E267=0,0,E267-$E$10)</f>
        <v>0</v>
      </c>
      <c r="F637" s="103">
        <f t="shared" si="324"/>
        <v>0</v>
      </c>
      <c r="G637" s="82">
        <f t="shared" si="325"/>
        <v>0</v>
      </c>
      <c r="H637" s="85">
        <f t="shared" si="326"/>
        <v>0</v>
      </c>
      <c r="I637" s="87">
        <f t="shared" si="327"/>
        <v>0</v>
      </c>
      <c r="J637" s="104">
        <f t="shared" si="328"/>
        <v>0</v>
      </c>
      <c r="K637" s="87">
        <f t="shared" si="308"/>
        <v>0</v>
      </c>
      <c r="L637" s="85">
        <f t="shared" si="309"/>
        <v>0</v>
      </c>
      <c r="M637" s="82">
        <f t="shared" si="329"/>
        <v>0</v>
      </c>
      <c r="N637" s="82">
        <f t="shared" si="310"/>
        <v>0</v>
      </c>
      <c r="O637" s="85">
        <f t="shared" si="330"/>
        <v>0</v>
      </c>
      <c r="P637" s="87">
        <f t="shared" si="331"/>
        <v>0</v>
      </c>
      <c r="Q637" s="85">
        <f t="shared" si="332"/>
        <v>0</v>
      </c>
      <c r="R637" s="87">
        <f t="shared" si="333"/>
        <v>0</v>
      </c>
      <c r="S637" s="85">
        <f t="shared" si="334"/>
        <v>0</v>
      </c>
      <c r="T637" s="87">
        <v>256</v>
      </c>
      <c r="U637" s="82"/>
      <c r="V637" s="108">
        <f t="shared" si="335"/>
        <v>50456</v>
      </c>
      <c r="W637" s="109">
        <f t="shared" si="311"/>
        <v>0</v>
      </c>
      <c r="X637" s="95">
        <f t="shared" si="312"/>
        <v>0</v>
      </c>
      <c r="Y637" s="110">
        <f t="shared" si="313"/>
        <v>256</v>
      </c>
      <c r="Z637" s="111">
        <f t="shared" si="336"/>
        <v>0</v>
      </c>
      <c r="AA637" s="112">
        <f t="shared" si="337"/>
        <v>0</v>
      </c>
      <c r="AB637" s="112">
        <f t="shared" si="314"/>
        <v>0</v>
      </c>
      <c r="AC637" s="111">
        <f t="shared" si="349"/>
        <v>0</v>
      </c>
      <c r="AD637" s="113">
        <f t="shared" si="352"/>
        <v>0</v>
      </c>
      <c r="AE637" s="114">
        <f t="shared" si="338"/>
        <v>0</v>
      </c>
      <c r="AF637" s="86">
        <f t="shared" si="350"/>
        <v>50456</v>
      </c>
      <c r="AG637" s="86">
        <f t="shared" si="353"/>
        <v>50091</v>
      </c>
      <c r="AH637" s="211">
        <f t="shared" si="356"/>
        <v>0</v>
      </c>
      <c r="AI637" s="213">
        <f t="shared" si="354"/>
        <v>0</v>
      </c>
      <c r="AJ637" s="218">
        <f t="shared" si="351"/>
        <v>5452</v>
      </c>
      <c r="AK637" s="103">
        <f t="shared" si="339"/>
        <v>0</v>
      </c>
      <c r="AL637" s="82">
        <f t="shared" si="340"/>
        <v>0</v>
      </c>
      <c r="AM637" s="105">
        <f t="shared" si="341"/>
        <v>0</v>
      </c>
      <c r="AN637" s="87">
        <f t="shared" si="342"/>
        <v>255</v>
      </c>
      <c r="AO637" s="240">
        <f t="shared" si="343"/>
        <v>0</v>
      </c>
      <c r="AP637" s="87">
        <f t="shared" si="344"/>
        <v>0</v>
      </c>
      <c r="AQ637" s="85">
        <f t="shared" si="345"/>
        <v>0</v>
      </c>
      <c r="AR637" s="232">
        <f t="shared" si="318"/>
        <v>0</v>
      </c>
      <c r="AS637" s="112">
        <f t="shared" si="355"/>
        <v>0</v>
      </c>
      <c r="AT637" s="125">
        <f t="shared" si="320"/>
        <v>0</v>
      </c>
      <c r="AU637" s="256">
        <f t="shared" si="321"/>
        <v>0</v>
      </c>
      <c r="AV637" s="109">
        <f t="shared" si="322"/>
        <v>0</v>
      </c>
      <c r="AW637" s="199">
        <f t="shared" si="346"/>
        <v>0</v>
      </c>
      <c r="AX637" s="95">
        <f t="shared" si="323"/>
        <v>0</v>
      </c>
      <c r="AY637" s="194">
        <f t="shared" si="347"/>
        <v>0</v>
      </c>
      <c r="BA637" s="194">
        <f t="shared" si="348"/>
        <v>0</v>
      </c>
      <c r="BS637" s="96"/>
    </row>
    <row r="638" spans="1:71" hidden="1" x14ac:dyDescent="0.3">
      <c r="A638" s="21">
        <v>257</v>
      </c>
      <c r="B638" s="86">
        <f t="shared" si="357"/>
        <v>0</v>
      </c>
      <c r="C638" s="82">
        <f t="shared" si="358"/>
        <v>0</v>
      </c>
      <c r="D638" s="82">
        <f t="shared" ref="D638:D701" si="360">IF(E268=0,0,E268-E267)</f>
        <v>0</v>
      </c>
      <c r="E638" s="85">
        <f t="shared" si="359"/>
        <v>0</v>
      </c>
      <c r="F638" s="103">
        <f t="shared" si="324"/>
        <v>0</v>
      </c>
      <c r="G638" s="82">
        <f t="shared" si="325"/>
        <v>0</v>
      </c>
      <c r="H638" s="85">
        <f t="shared" si="326"/>
        <v>0</v>
      </c>
      <c r="I638" s="87">
        <f t="shared" si="327"/>
        <v>0</v>
      </c>
      <c r="J638" s="104">
        <f t="shared" si="328"/>
        <v>0</v>
      </c>
      <c r="K638" s="87">
        <f t="shared" ref="K638:K701" si="361">IF(E268=0,0,DATEDIF($E$10,E268,"y"))</f>
        <v>0</v>
      </c>
      <c r="L638" s="85">
        <f t="shared" ref="L638:L701" si="362">IF(E268=0,0,DATEDIF($E$10,E268,"yd"))</f>
        <v>0</v>
      </c>
      <c r="M638" s="82">
        <f t="shared" si="329"/>
        <v>0</v>
      </c>
      <c r="N638" s="82">
        <f t="shared" ref="N638:N701" si="363">INT(M638)</f>
        <v>0</v>
      </c>
      <c r="O638" s="85">
        <f t="shared" si="330"/>
        <v>0</v>
      </c>
      <c r="P638" s="87">
        <f t="shared" si="331"/>
        <v>0</v>
      </c>
      <c r="Q638" s="85">
        <f t="shared" si="332"/>
        <v>0</v>
      </c>
      <c r="R638" s="87">
        <f t="shared" si="333"/>
        <v>0</v>
      </c>
      <c r="S638" s="85">
        <f t="shared" si="334"/>
        <v>0</v>
      </c>
      <c r="T638" s="87">
        <v>257</v>
      </c>
      <c r="U638" s="82"/>
      <c r="V638" s="108">
        <f t="shared" si="335"/>
        <v>50484</v>
      </c>
      <c r="W638" s="109">
        <f t="shared" ref="W638:W701" si="364">IF(V638&gt;$E$374,0,IF($L$4="Mensuelle",$K$4/12,IF(AND(U638=T638,$L$4="Annuelle"),$K$4,0)))</f>
        <v>0</v>
      </c>
      <c r="X638" s="95">
        <f t="shared" ref="X638:X701" si="365">IF(V638&gt;$E$374,0,$M$4)</f>
        <v>0</v>
      </c>
      <c r="Y638" s="110">
        <f t="shared" ref="Y638:Y701" si="366">D268</f>
        <v>257</v>
      </c>
      <c r="Z638" s="111">
        <f t="shared" si="336"/>
        <v>0</v>
      </c>
      <c r="AA638" s="112">
        <f t="shared" si="337"/>
        <v>0</v>
      </c>
      <c r="AB638" s="112">
        <f t="shared" ref="AB638:AB701" si="367">IF(Y638&gt;$D$4,0,IF(AND($B$4="Mensuelles",$C$4="Constantes"),ROUND(-PMT($F$4/12,$D$4,$E$4,0,0),2),IF(AND($B$4="Apériodiques",$C$4="Constantes"),$AB$380,IF(AND($B$4="Mensuelles",$C$4="Variables"),G268,G268))))</f>
        <v>0</v>
      </c>
      <c r="AC638" s="111">
        <f t="shared" si="349"/>
        <v>0</v>
      </c>
      <c r="AD638" s="113">
        <f t="shared" si="352"/>
        <v>0</v>
      </c>
      <c r="AE638" s="114">
        <f t="shared" si="338"/>
        <v>0</v>
      </c>
      <c r="AF638" s="86">
        <f t="shared" si="350"/>
        <v>50484</v>
      </c>
      <c r="AG638" s="86">
        <f t="shared" si="353"/>
        <v>50119</v>
      </c>
      <c r="AH638" s="211">
        <f t="shared" si="356"/>
        <v>0</v>
      </c>
      <c r="AI638" s="213">
        <f t="shared" si="354"/>
        <v>0</v>
      </c>
      <c r="AJ638" s="218">
        <f t="shared" si="351"/>
        <v>5452</v>
      </c>
      <c r="AK638" s="103">
        <f t="shared" si="339"/>
        <v>0</v>
      </c>
      <c r="AL638" s="82">
        <f t="shared" si="340"/>
        <v>0</v>
      </c>
      <c r="AM638" s="105">
        <f t="shared" si="341"/>
        <v>0</v>
      </c>
      <c r="AN638" s="87">
        <f t="shared" si="342"/>
        <v>256</v>
      </c>
      <c r="AO638" s="240">
        <f t="shared" si="343"/>
        <v>0</v>
      </c>
      <c r="AP638" s="87">
        <f t="shared" si="344"/>
        <v>0</v>
      </c>
      <c r="AQ638" s="85">
        <f t="shared" si="345"/>
        <v>0</v>
      </c>
      <c r="AR638" s="232">
        <f t="shared" ref="AR638:AR701" si="368">W638+X638</f>
        <v>0</v>
      </c>
      <c r="AS638" s="112">
        <f t="shared" si="355"/>
        <v>0</v>
      </c>
      <c r="AT638" s="125">
        <f t="shared" ref="AT638:AT701" si="369">AT639+AS638</f>
        <v>0</v>
      </c>
      <c r="AU638" s="256">
        <f t="shared" ref="AU638:AU701" si="370">P268*((1+$AX$380)^(-E638/365))</f>
        <v>0</v>
      </c>
      <c r="AV638" s="109">
        <f t="shared" ref="AV638:AV701" si="371">AV639+AU638</f>
        <v>0</v>
      </c>
      <c r="AW638" s="199">
        <f t="shared" si="346"/>
        <v>0</v>
      </c>
      <c r="AX638" s="95">
        <f t="shared" ref="AX638:AX701" si="372">AX639+AW638</f>
        <v>0</v>
      </c>
      <c r="AY638" s="194">
        <f t="shared" si="347"/>
        <v>0</v>
      </c>
      <c r="BA638" s="194">
        <f t="shared" si="348"/>
        <v>0</v>
      </c>
      <c r="BS638" s="96"/>
    </row>
    <row r="639" spans="1:71" hidden="1" x14ac:dyDescent="0.3">
      <c r="A639" s="21">
        <v>258</v>
      </c>
      <c r="B639" s="86">
        <f t="shared" si="357"/>
        <v>0</v>
      </c>
      <c r="C639" s="82">
        <f t="shared" si="358"/>
        <v>0</v>
      </c>
      <c r="D639" s="82">
        <f t="shared" si="360"/>
        <v>0</v>
      </c>
      <c r="E639" s="85">
        <f t="shared" si="359"/>
        <v>0</v>
      </c>
      <c r="F639" s="103">
        <f t="shared" ref="F639:F702" si="373">IF(E269=0,0,E639/7)</f>
        <v>0</v>
      </c>
      <c r="G639" s="82">
        <f t="shared" ref="G639:G702" si="374">IF(E269=0,0,INT(F639))</f>
        <v>0</v>
      </c>
      <c r="H639" s="85">
        <f t="shared" ref="H639:H702" si="375">IF(E269=0,0,E639-(G639*7))</f>
        <v>0</v>
      </c>
      <c r="I639" s="87">
        <f t="shared" ref="I639:I702" si="376">IF(E269=0,0,DATEDIF($E$10,E269,"m"))</f>
        <v>0</v>
      </c>
      <c r="J639" s="104">
        <f t="shared" ref="J639:J702" si="377">J638</f>
        <v>0</v>
      </c>
      <c r="K639" s="87">
        <f t="shared" si="361"/>
        <v>0</v>
      </c>
      <c r="L639" s="85">
        <f t="shared" si="362"/>
        <v>0</v>
      </c>
      <c r="M639" s="82">
        <f t="shared" ref="M639:M702" si="378">IF($E269=0,0,($E269-$E268)/7)</f>
        <v>0</v>
      </c>
      <c r="N639" s="82">
        <f t="shared" si="363"/>
        <v>0</v>
      </c>
      <c r="O639" s="85">
        <f t="shared" ref="O639:O702" si="379">IF($E269=0,0,$D639-($N639*7))</f>
        <v>0</v>
      </c>
      <c r="P639" s="87">
        <f t="shared" ref="P639:P702" si="380">IF($E269=0,0,DATEDIF($E268,$E269,"m"))</f>
        <v>0</v>
      </c>
      <c r="Q639" s="85">
        <f t="shared" ref="Q639:Q702" si="381">IF(E269=0,0,DATEDIF($E268,$E269,"md"))</f>
        <v>0</v>
      </c>
      <c r="R639" s="87">
        <f t="shared" ref="R639:R702" si="382">IF($E269=0,0,DATEDIF($E268,$E269,"y"))</f>
        <v>0</v>
      </c>
      <c r="S639" s="85">
        <f t="shared" ref="S639:S702" si="383">IF($E269=0,0,DATEDIF($E268,$E269,"yd"))</f>
        <v>0</v>
      </c>
      <c r="T639" s="87">
        <v>258</v>
      </c>
      <c r="U639" s="82"/>
      <c r="V639" s="108">
        <f t="shared" ref="V639:V702" si="384">EDATE($V$382,T638)</f>
        <v>50515</v>
      </c>
      <c r="W639" s="109">
        <f t="shared" si="364"/>
        <v>0</v>
      </c>
      <c r="X639" s="95">
        <f t="shared" si="365"/>
        <v>0</v>
      </c>
      <c r="Y639" s="110">
        <f t="shared" si="366"/>
        <v>258</v>
      </c>
      <c r="Z639" s="111">
        <f t="shared" ref="Z639:Z702" si="385">IF($C$4="Constantes",IF(D269&gt;$D$4,0,AB639+AA639),AB639+AA639)</f>
        <v>0</v>
      </c>
      <c r="AA639" s="112">
        <f t="shared" ref="AA639:AA702" si="386">IF(Y639&gt;$D$4,0,IF($C$4="Constantes",IF(AB639=0,0,IF(D269&gt;$D$4,0,TRUNC($E$4*$G$4/12,2))),IF(AE638=0,0,TRUNC($E$4*$G$4/12,2))))</f>
        <v>0</v>
      </c>
      <c r="AB639" s="112">
        <f t="shared" si="367"/>
        <v>0</v>
      </c>
      <c r="AC639" s="111">
        <f t="shared" si="349"/>
        <v>0</v>
      </c>
      <c r="AD639" s="113">
        <f t="shared" si="352"/>
        <v>0</v>
      </c>
      <c r="AE639" s="114">
        <f t="shared" ref="AE639:AE702" si="387">IF($C$4="Constantes",IF(D269&gt;$D$4,0,AE638-AD639),AE638-AD639)</f>
        <v>0</v>
      </c>
      <c r="AF639" s="86">
        <f t="shared" si="350"/>
        <v>50515</v>
      </c>
      <c r="AG639" s="86">
        <f t="shared" si="353"/>
        <v>50150</v>
      </c>
      <c r="AH639" s="211">
        <f t="shared" si="356"/>
        <v>0</v>
      </c>
      <c r="AI639" s="213">
        <f t="shared" si="354"/>
        <v>0</v>
      </c>
      <c r="AJ639" s="218">
        <f t="shared" si="351"/>
        <v>5452</v>
      </c>
      <c r="AK639" s="103">
        <f t="shared" ref="AK639:AK702" si="388">IF(AF639&gt;$E$374,0,AJ639/7)</f>
        <v>0</v>
      </c>
      <c r="AL639" s="82">
        <f t="shared" ref="AL639:AL702" si="389">INT(AK639)</f>
        <v>0</v>
      </c>
      <c r="AM639" s="105">
        <f t="shared" ref="AM639:AM702" si="390">IF(AF639&gt;$E$374,0,AJ639-(AL639*7))</f>
        <v>0</v>
      </c>
      <c r="AN639" s="87">
        <f t="shared" ref="AN639:AN702" si="391">IF(AK639&gt;$E$374,0,DATEDIF($AF$381,AF639,"m"))</f>
        <v>257</v>
      </c>
      <c r="AO639" s="240">
        <f t="shared" ref="AO639:AO702" si="392">IF(AF639&gt;$E$374,0,DATEDIF($AF$381,AF639,"md"))</f>
        <v>0</v>
      </c>
      <c r="AP639" s="87">
        <f t="shared" ref="AP639:AP702" si="393">IF(AF639&gt;$E$374,0,DATEDIF($AF$381,AF639,"y"))</f>
        <v>0</v>
      </c>
      <c r="AQ639" s="85">
        <f t="shared" ref="AQ639:AQ702" si="394">IF(AF639&gt;$E$374,0,DATEDIF($AG$381,AF639,"yd"))</f>
        <v>0</v>
      </c>
      <c r="AR639" s="232">
        <f t="shared" si="368"/>
        <v>0</v>
      </c>
      <c r="AS639" s="112">
        <f t="shared" si="355"/>
        <v>0</v>
      </c>
      <c r="AT639" s="125">
        <f t="shared" si="369"/>
        <v>0</v>
      </c>
      <c r="AU639" s="256">
        <f t="shared" si="370"/>
        <v>0</v>
      </c>
      <c r="AV639" s="109">
        <f t="shared" si="371"/>
        <v>0</v>
      </c>
      <c r="AW639" s="199">
        <f t="shared" ref="AW639:AW702" si="395">AR639*((1+$AX$380)^(-E639/365))</f>
        <v>0</v>
      </c>
      <c r="AX639" s="95">
        <f t="shared" si="372"/>
        <v>0</v>
      </c>
      <c r="AY639" s="194">
        <f t="shared" ref="AY639:AY702" si="396">E269</f>
        <v>0</v>
      </c>
      <c r="BA639" s="194">
        <f t="shared" ref="BA639:BA702" si="397">E269</f>
        <v>0</v>
      </c>
      <c r="BS639" s="96"/>
    </row>
    <row r="640" spans="1:71" hidden="1" x14ac:dyDescent="0.3">
      <c r="A640" s="21">
        <v>259</v>
      </c>
      <c r="B640" s="86">
        <f t="shared" si="357"/>
        <v>0</v>
      </c>
      <c r="C640" s="82">
        <f t="shared" si="358"/>
        <v>0</v>
      </c>
      <c r="D640" s="82">
        <f t="shared" si="360"/>
        <v>0</v>
      </c>
      <c r="E640" s="85">
        <f t="shared" si="359"/>
        <v>0</v>
      </c>
      <c r="F640" s="103">
        <f t="shared" si="373"/>
        <v>0</v>
      </c>
      <c r="G640" s="82">
        <f t="shared" si="374"/>
        <v>0</v>
      </c>
      <c r="H640" s="85">
        <f t="shared" si="375"/>
        <v>0</v>
      </c>
      <c r="I640" s="87">
        <f t="shared" si="376"/>
        <v>0</v>
      </c>
      <c r="J640" s="104">
        <f t="shared" si="377"/>
        <v>0</v>
      </c>
      <c r="K640" s="87">
        <f t="shared" si="361"/>
        <v>0</v>
      </c>
      <c r="L640" s="85">
        <f t="shared" si="362"/>
        <v>0</v>
      </c>
      <c r="M640" s="82">
        <f t="shared" si="378"/>
        <v>0</v>
      </c>
      <c r="N640" s="82">
        <f t="shared" si="363"/>
        <v>0</v>
      </c>
      <c r="O640" s="85">
        <f t="shared" si="379"/>
        <v>0</v>
      </c>
      <c r="P640" s="87">
        <f t="shared" si="380"/>
        <v>0</v>
      </c>
      <c r="Q640" s="85">
        <f t="shared" si="381"/>
        <v>0</v>
      </c>
      <c r="R640" s="87">
        <f t="shared" si="382"/>
        <v>0</v>
      </c>
      <c r="S640" s="85">
        <f t="shared" si="383"/>
        <v>0</v>
      </c>
      <c r="T640" s="87">
        <v>259</v>
      </c>
      <c r="U640" s="82"/>
      <c r="V640" s="108">
        <f t="shared" si="384"/>
        <v>50545</v>
      </c>
      <c r="W640" s="109">
        <f t="shared" si="364"/>
        <v>0</v>
      </c>
      <c r="X640" s="95">
        <f t="shared" si="365"/>
        <v>0</v>
      </c>
      <c r="Y640" s="110">
        <f t="shared" si="366"/>
        <v>259</v>
      </c>
      <c r="Z640" s="111">
        <f t="shared" si="385"/>
        <v>0</v>
      </c>
      <c r="AA640" s="112">
        <f t="shared" si="386"/>
        <v>0</v>
      </c>
      <c r="AB640" s="112">
        <f t="shared" si="367"/>
        <v>0</v>
      </c>
      <c r="AC640" s="111">
        <f t="shared" ref="AC640:AC703" si="398">IF(Y640&gt;$D$4,0,ROUND(IF($B$4="Mensuelles",IF($C$4="Constantes",IF(D270&gt;$D$4,0,AE639*$F$4/12),AE639*$F$4/12),IF($C$10=1,IF(AND(D640=0,S640=0),0,ROUND((AE639*$F$4*R640)+(AE639*$F$4/C640*S640),2)),IF($C$10=2,ROUND((AE639*$F$4/12*P640)+(AE639*$F$4/C640*Q640),2),ROUND((AE639*$F$4/52*N640)+(AE639*$F$4/C640*O640),2)))),2))</f>
        <v>0</v>
      </c>
      <c r="AD640" s="113">
        <f t="shared" si="352"/>
        <v>0</v>
      </c>
      <c r="AE640" s="114">
        <f t="shared" si="387"/>
        <v>0</v>
      </c>
      <c r="AF640" s="86">
        <f t="shared" ref="AF640:AF703" si="399">EDATE(AF639,1)</f>
        <v>50545</v>
      </c>
      <c r="AG640" s="86">
        <f t="shared" si="353"/>
        <v>50180</v>
      </c>
      <c r="AH640" s="211">
        <f t="shared" si="356"/>
        <v>0</v>
      </c>
      <c r="AI640" s="213">
        <f t="shared" si="354"/>
        <v>0</v>
      </c>
      <c r="AJ640" s="218">
        <f t="shared" ref="AJ640:AJ703" si="400">AJ639+AI640</f>
        <v>5452</v>
      </c>
      <c r="AK640" s="103">
        <f t="shared" si="388"/>
        <v>0</v>
      </c>
      <c r="AL640" s="82">
        <f t="shared" si="389"/>
        <v>0</v>
      </c>
      <c r="AM640" s="105">
        <f t="shared" si="390"/>
        <v>0</v>
      </c>
      <c r="AN640" s="87">
        <f t="shared" si="391"/>
        <v>258</v>
      </c>
      <c r="AO640" s="240">
        <f t="shared" si="392"/>
        <v>0</v>
      </c>
      <c r="AP640" s="87">
        <f t="shared" si="393"/>
        <v>0</v>
      </c>
      <c r="AQ640" s="85">
        <f t="shared" si="394"/>
        <v>0</v>
      </c>
      <c r="AR640" s="232">
        <f t="shared" si="368"/>
        <v>0</v>
      </c>
      <c r="AS640" s="112">
        <f t="shared" si="355"/>
        <v>0</v>
      </c>
      <c r="AT640" s="125">
        <f t="shared" si="369"/>
        <v>0</v>
      </c>
      <c r="AU640" s="256">
        <f t="shared" si="370"/>
        <v>0</v>
      </c>
      <c r="AV640" s="109">
        <f t="shared" si="371"/>
        <v>0</v>
      </c>
      <c r="AW640" s="199">
        <f t="shared" si="395"/>
        <v>0</v>
      </c>
      <c r="AX640" s="95">
        <f t="shared" si="372"/>
        <v>0</v>
      </c>
      <c r="AY640" s="194">
        <f t="shared" si="396"/>
        <v>0</v>
      </c>
      <c r="BA640" s="194">
        <f t="shared" si="397"/>
        <v>0</v>
      </c>
      <c r="BS640" s="96"/>
    </row>
    <row r="641" spans="1:71" hidden="1" x14ac:dyDescent="0.3">
      <c r="A641" s="21">
        <v>260</v>
      </c>
      <c r="B641" s="86">
        <f t="shared" si="357"/>
        <v>0</v>
      </c>
      <c r="C641" s="82">
        <f t="shared" si="358"/>
        <v>0</v>
      </c>
      <c r="D641" s="82">
        <f t="shared" si="360"/>
        <v>0</v>
      </c>
      <c r="E641" s="85">
        <f t="shared" si="359"/>
        <v>0</v>
      </c>
      <c r="F641" s="103">
        <f t="shared" si="373"/>
        <v>0</v>
      </c>
      <c r="G641" s="82">
        <f t="shared" si="374"/>
        <v>0</v>
      </c>
      <c r="H641" s="85">
        <f t="shared" si="375"/>
        <v>0</v>
      </c>
      <c r="I641" s="87">
        <f t="shared" si="376"/>
        <v>0</v>
      </c>
      <c r="J641" s="104">
        <f t="shared" si="377"/>
        <v>0</v>
      </c>
      <c r="K641" s="87">
        <f t="shared" si="361"/>
        <v>0</v>
      </c>
      <c r="L641" s="85">
        <f t="shared" si="362"/>
        <v>0</v>
      </c>
      <c r="M641" s="82">
        <f t="shared" si="378"/>
        <v>0</v>
      </c>
      <c r="N641" s="82">
        <f t="shared" si="363"/>
        <v>0</v>
      </c>
      <c r="O641" s="85">
        <f t="shared" si="379"/>
        <v>0</v>
      </c>
      <c r="P641" s="87">
        <f t="shared" si="380"/>
        <v>0</v>
      </c>
      <c r="Q641" s="85">
        <f t="shared" si="381"/>
        <v>0</v>
      </c>
      <c r="R641" s="87">
        <f t="shared" si="382"/>
        <v>0</v>
      </c>
      <c r="S641" s="85">
        <f t="shared" si="383"/>
        <v>0</v>
      </c>
      <c r="T641" s="87">
        <v>260</v>
      </c>
      <c r="U641" s="82"/>
      <c r="V641" s="108">
        <f t="shared" si="384"/>
        <v>50576</v>
      </c>
      <c r="W641" s="109">
        <f t="shared" si="364"/>
        <v>0</v>
      </c>
      <c r="X641" s="95">
        <f t="shared" si="365"/>
        <v>0</v>
      </c>
      <c r="Y641" s="110">
        <f t="shared" si="366"/>
        <v>260</v>
      </c>
      <c r="Z641" s="111">
        <f t="shared" si="385"/>
        <v>0</v>
      </c>
      <c r="AA641" s="112">
        <f t="shared" si="386"/>
        <v>0</v>
      </c>
      <c r="AB641" s="112">
        <f t="shared" si="367"/>
        <v>0</v>
      </c>
      <c r="AC641" s="111">
        <f t="shared" si="398"/>
        <v>0</v>
      </c>
      <c r="AD641" s="113">
        <f t="shared" ref="AD641:AD704" si="401">AB641-AC641</f>
        <v>0</v>
      </c>
      <c r="AE641" s="114">
        <f t="shared" si="387"/>
        <v>0</v>
      </c>
      <c r="AF641" s="86">
        <f t="shared" si="399"/>
        <v>50576</v>
      </c>
      <c r="AG641" s="86">
        <f t="shared" si="353"/>
        <v>50211</v>
      </c>
      <c r="AH641" s="211">
        <f t="shared" si="356"/>
        <v>0</v>
      </c>
      <c r="AI641" s="213">
        <f t="shared" si="354"/>
        <v>0</v>
      </c>
      <c r="AJ641" s="218">
        <f t="shared" si="400"/>
        <v>5452</v>
      </c>
      <c r="AK641" s="103">
        <f t="shared" si="388"/>
        <v>0</v>
      </c>
      <c r="AL641" s="82">
        <f t="shared" si="389"/>
        <v>0</v>
      </c>
      <c r="AM641" s="105">
        <f t="shared" si="390"/>
        <v>0</v>
      </c>
      <c r="AN641" s="87">
        <f t="shared" si="391"/>
        <v>259</v>
      </c>
      <c r="AO641" s="240">
        <f t="shared" si="392"/>
        <v>0</v>
      </c>
      <c r="AP641" s="87">
        <f t="shared" si="393"/>
        <v>0</v>
      </c>
      <c r="AQ641" s="85">
        <f t="shared" si="394"/>
        <v>0</v>
      </c>
      <c r="AR641" s="232">
        <f t="shared" si="368"/>
        <v>0</v>
      </c>
      <c r="AS641" s="112">
        <f t="shared" si="355"/>
        <v>0</v>
      </c>
      <c r="AT641" s="125">
        <f t="shared" si="369"/>
        <v>0</v>
      </c>
      <c r="AU641" s="256">
        <f t="shared" si="370"/>
        <v>0</v>
      </c>
      <c r="AV641" s="109">
        <f t="shared" si="371"/>
        <v>0</v>
      </c>
      <c r="AW641" s="199">
        <f t="shared" si="395"/>
        <v>0</v>
      </c>
      <c r="AX641" s="95">
        <f t="shared" si="372"/>
        <v>0</v>
      </c>
      <c r="AY641" s="194">
        <f t="shared" si="396"/>
        <v>0</v>
      </c>
      <c r="BA641" s="194">
        <f t="shared" si="397"/>
        <v>0</v>
      </c>
      <c r="BS641" s="96"/>
    </row>
    <row r="642" spans="1:71" hidden="1" x14ac:dyDescent="0.3">
      <c r="A642" s="21">
        <v>261</v>
      </c>
      <c r="B642" s="86">
        <f t="shared" si="357"/>
        <v>0</v>
      </c>
      <c r="C642" s="82">
        <f t="shared" si="358"/>
        <v>0</v>
      </c>
      <c r="D642" s="82">
        <f t="shared" si="360"/>
        <v>0</v>
      </c>
      <c r="E642" s="85">
        <f t="shared" si="359"/>
        <v>0</v>
      </c>
      <c r="F642" s="103">
        <f t="shared" si="373"/>
        <v>0</v>
      </c>
      <c r="G642" s="82">
        <f t="shared" si="374"/>
        <v>0</v>
      </c>
      <c r="H642" s="85">
        <f t="shared" si="375"/>
        <v>0</v>
      </c>
      <c r="I642" s="87">
        <f t="shared" si="376"/>
        <v>0</v>
      </c>
      <c r="J642" s="104">
        <f t="shared" si="377"/>
        <v>0</v>
      </c>
      <c r="K642" s="87">
        <f t="shared" si="361"/>
        <v>0</v>
      </c>
      <c r="L642" s="85">
        <f t="shared" si="362"/>
        <v>0</v>
      </c>
      <c r="M642" s="82">
        <f t="shared" si="378"/>
        <v>0</v>
      </c>
      <c r="N642" s="82">
        <f t="shared" si="363"/>
        <v>0</v>
      </c>
      <c r="O642" s="85">
        <f t="shared" si="379"/>
        <v>0</v>
      </c>
      <c r="P642" s="87">
        <f t="shared" si="380"/>
        <v>0</v>
      </c>
      <c r="Q642" s="85">
        <f t="shared" si="381"/>
        <v>0</v>
      </c>
      <c r="R642" s="87">
        <f t="shared" si="382"/>
        <v>0</v>
      </c>
      <c r="S642" s="85">
        <f t="shared" si="383"/>
        <v>0</v>
      </c>
      <c r="T642" s="87">
        <v>261</v>
      </c>
      <c r="U642" s="82"/>
      <c r="V642" s="108">
        <f t="shared" si="384"/>
        <v>50606</v>
      </c>
      <c r="W642" s="109">
        <f t="shared" si="364"/>
        <v>0</v>
      </c>
      <c r="X642" s="95">
        <f t="shared" si="365"/>
        <v>0</v>
      </c>
      <c r="Y642" s="110">
        <f t="shared" si="366"/>
        <v>261</v>
      </c>
      <c r="Z642" s="111">
        <f t="shared" si="385"/>
        <v>0</v>
      </c>
      <c r="AA642" s="112">
        <f t="shared" si="386"/>
        <v>0</v>
      </c>
      <c r="AB642" s="112">
        <f t="shared" si="367"/>
        <v>0</v>
      </c>
      <c r="AC642" s="111">
        <f t="shared" si="398"/>
        <v>0</v>
      </c>
      <c r="AD642" s="113">
        <f t="shared" si="401"/>
        <v>0</v>
      </c>
      <c r="AE642" s="114">
        <f t="shared" si="387"/>
        <v>0</v>
      </c>
      <c r="AF642" s="86">
        <f t="shared" si="399"/>
        <v>50606</v>
      </c>
      <c r="AG642" s="86">
        <f t="shared" si="353"/>
        <v>50241</v>
      </c>
      <c r="AH642" s="211">
        <f t="shared" si="356"/>
        <v>0</v>
      </c>
      <c r="AI642" s="213">
        <f t="shared" si="354"/>
        <v>0</v>
      </c>
      <c r="AJ642" s="218">
        <f t="shared" si="400"/>
        <v>5452</v>
      </c>
      <c r="AK642" s="103">
        <f t="shared" si="388"/>
        <v>0</v>
      </c>
      <c r="AL642" s="82">
        <f t="shared" si="389"/>
        <v>0</v>
      </c>
      <c r="AM642" s="105">
        <f t="shared" si="390"/>
        <v>0</v>
      </c>
      <c r="AN642" s="87">
        <f t="shared" si="391"/>
        <v>260</v>
      </c>
      <c r="AO642" s="240">
        <f t="shared" si="392"/>
        <v>0</v>
      </c>
      <c r="AP642" s="87">
        <f t="shared" si="393"/>
        <v>0</v>
      </c>
      <c r="AQ642" s="85">
        <f t="shared" si="394"/>
        <v>0</v>
      </c>
      <c r="AR642" s="232">
        <f t="shared" si="368"/>
        <v>0</v>
      </c>
      <c r="AS642" s="112">
        <f t="shared" si="355"/>
        <v>0</v>
      </c>
      <c r="AT642" s="125">
        <f t="shared" si="369"/>
        <v>0</v>
      </c>
      <c r="AU642" s="256">
        <f t="shared" si="370"/>
        <v>0</v>
      </c>
      <c r="AV642" s="109">
        <f t="shared" si="371"/>
        <v>0</v>
      </c>
      <c r="AW642" s="199">
        <f t="shared" si="395"/>
        <v>0</v>
      </c>
      <c r="AX642" s="95">
        <f t="shared" si="372"/>
        <v>0</v>
      </c>
      <c r="AY642" s="194">
        <f t="shared" si="396"/>
        <v>0</v>
      </c>
      <c r="BA642" s="194">
        <f t="shared" si="397"/>
        <v>0</v>
      </c>
      <c r="BS642" s="96"/>
    </row>
    <row r="643" spans="1:71" hidden="1" x14ac:dyDescent="0.3">
      <c r="A643" s="21">
        <v>262</v>
      </c>
      <c r="B643" s="86">
        <f t="shared" si="357"/>
        <v>0</v>
      </c>
      <c r="C643" s="82">
        <f t="shared" si="358"/>
        <v>0</v>
      </c>
      <c r="D643" s="82">
        <f t="shared" si="360"/>
        <v>0</v>
      </c>
      <c r="E643" s="85">
        <f t="shared" si="359"/>
        <v>0</v>
      </c>
      <c r="F643" s="103">
        <f t="shared" si="373"/>
        <v>0</v>
      </c>
      <c r="G643" s="82">
        <f t="shared" si="374"/>
        <v>0</v>
      </c>
      <c r="H643" s="85">
        <f t="shared" si="375"/>
        <v>0</v>
      </c>
      <c r="I643" s="87">
        <f t="shared" si="376"/>
        <v>0</v>
      </c>
      <c r="J643" s="104">
        <f t="shared" si="377"/>
        <v>0</v>
      </c>
      <c r="K643" s="87">
        <f t="shared" si="361"/>
        <v>0</v>
      </c>
      <c r="L643" s="85">
        <f t="shared" si="362"/>
        <v>0</v>
      </c>
      <c r="M643" s="82">
        <f t="shared" si="378"/>
        <v>0</v>
      </c>
      <c r="N643" s="82">
        <f t="shared" si="363"/>
        <v>0</v>
      </c>
      <c r="O643" s="85">
        <f t="shared" si="379"/>
        <v>0</v>
      </c>
      <c r="P643" s="87">
        <f t="shared" si="380"/>
        <v>0</v>
      </c>
      <c r="Q643" s="85">
        <f t="shared" si="381"/>
        <v>0</v>
      </c>
      <c r="R643" s="87">
        <f t="shared" si="382"/>
        <v>0</v>
      </c>
      <c r="S643" s="85">
        <f t="shared" si="383"/>
        <v>0</v>
      </c>
      <c r="T643" s="87">
        <v>262</v>
      </c>
      <c r="U643" s="82"/>
      <c r="V643" s="108">
        <f t="shared" si="384"/>
        <v>50637</v>
      </c>
      <c r="W643" s="109">
        <f t="shared" si="364"/>
        <v>0</v>
      </c>
      <c r="X643" s="95">
        <f t="shared" si="365"/>
        <v>0</v>
      </c>
      <c r="Y643" s="110">
        <f t="shared" si="366"/>
        <v>262</v>
      </c>
      <c r="Z643" s="111">
        <f t="shared" si="385"/>
        <v>0</v>
      </c>
      <c r="AA643" s="112">
        <f t="shared" si="386"/>
        <v>0</v>
      </c>
      <c r="AB643" s="112">
        <f t="shared" si="367"/>
        <v>0</v>
      </c>
      <c r="AC643" s="111">
        <f t="shared" si="398"/>
        <v>0</v>
      </c>
      <c r="AD643" s="113">
        <f t="shared" si="401"/>
        <v>0</v>
      </c>
      <c r="AE643" s="114">
        <f t="shared" si="387"/>
        <v>0</v>
      </c>
      <c r="AF643" s="86">
        <f t="shared" si="399"/>
        <v>50637</v>
      </c>
      <c r="AG643" s="86">
        <f t="shared" si="353"/>
        <v>50272</v>
      </c>
      <c r="AH643" s="211">
        <f t="shared" si="356"/>
        <v>0</v>
      </c>
      <c r="AI643" s="213">
        <f t="shared" si="354"/>
        <v>0</v>
      </c>
      <c r="AJ643" s="218">
        <f t="shared" si="400"/>
        <v>5452</v>
      </c>
      <c r="AK643" s="103">
        <f t="shared" si="388"/>
        <v>0</v>
      </c>
      <c r="AL643" s="82">
        <f t="shared" si="389"/>
        <v>0</v>
      </c>
      <c r="AM643" s="105">
        <f t="shared" si="390"/>
        <v>0</v>
      </c>
      <c r="AN643" s="87">
        <f t="shared" si="391"/>
        <v>261</v>
      </c>
      <c r="AO643" s="240">
        <f t="shared" si="392"/>
        <v>0</v>
      </c>
      <c r="AP643" s="87">
        <f t="shared" si="393"/>
        <v>0</v>
      </c>
      <c r="AQ643" s="85">
        <f t="shared" si="394"/>
        <v>0</v>
      </c>
      <c r="AR643" s="232">
        <f t="shared" si="368"/>
        <v>0</v>
      </c>
      <c r="AS643" s="112">
        <f t="shared" si="355"/>
        <v>0</v>
      </c>
      <c r="AT643" s="125">
        <f t="shared" si="369"/>
        <v>0</v>
      </c>
      <c r="AU643" s="256">
        <f t="shared" si="370"/>
        <v>0</v>
      </c>
      <c r="AV643" s="109">
        <f t="shared" si="371"/>
        <v>0</v>
      </c>
      <c r="AW643" s="199">
        <f t="shared" si="395"/>
        <v>0</v>
      </c>
      <c r="AX643" s="95">
        <f t="shared" si="372"/>
        <v>0</v>
      </c>
      <c r="AY643" s="194">
        <f t="shared" si="396"/>
        <v>0</v>
      </c>
      <c r="BA643" s="194">
        <f t="shared" si="397"/>
        <v>0</v>
      </c>
      <c r="BS643" s="96"/>
    </row>
    <row r="644" spans="1:71" hidden="1" x14ac:dyDescent="0.3">
      <c r="A644" s="21">
        <v>263</v>
      </c>
      <c r="B644" s="86">
        <f t="shared" si="357"/>
        <v>0</v>
      </c>
      <c r="C644" s="82">
        <f t="shared" si="358"/>
        <v>0</v>
      </c>
      <c r="D644" s="82">
        <f t="shared" si="360"/>
        <v>0</v>
      </c>
      <c r="E644" s="85">
        <f t="shared" si="359"/>
        <v>0</v>
      </c>
      <c r="F644" s="103">
        <f t="shared" si="373"/>
        <v>0</v>
      </c>
      <c r="G644" s="82">
        <f t="shared" si="374"/>
        <v>0</v>
      </c>
      <c r="H644" s="85">
        <f t="shared" si="375"/>
        <v>0</v>
      </c>
      <c r="I644" s="87">
        <f t="shared" si="376"/>
        <v>0</v>
      </c>
      <c r="J644" s="104">
        <f t="shared" si="377"/>
        <v>0</v>
      </c>
      <c r="K644" s="87">
        <f t="shared" si="361"/>
        <v>0</v>
      </c>
      <c r="L644" s="85">
        <f t="shared" si="362"/>
        <v>0</v>
      </c>
      <c r="M644" s="82">
        <f t="shared" si="378"/>
        <v>0</v>
      </c>
      <c r="N644" s="82">
        <f t="shared" si="363"/>
        <v>0</v>
      </c>
      <c r="O644" s="85">
        <f t="shared" si="379"/>
        <v>0</v>
      </c>
      <c r="P644" s="87">
        <f t="shared" si="380"/>
        <v>0</v>
      </c>
      <c r="Q644" s="85">
        <f t="shared" si="381"/>
        <v>0</v>
      </c>
      <c r="R644" s="87">
        <f t="shared" si="382"/>
        <v>0</v>
      </c>
      <c r="S644" s="85">
        <f t="shared" si="383"/>
        <v>0</v>
      </c>
      <c r="T644" s="87">
        <v>263</v>
      </c>
      <c r="U644" s="82"/>
      <c r="V644" s="108">
        <f t="shared" si="384"/>
        <v>50668</v>
      </c>
      <c r="W644" s="109">
        <f t="shared" si="364"/>
        <v>0</v>
      </c>
      <c r="X644" s="95">
        <f t="shared" si="365"/>
        <v>0</v>
      </c>
      <c r="Y644" s="110">
        <f t="shared" si="366"/>
        <v>263</v>
      </c>
      <c r="Z644" s="111">
        <f t="shared" si="385"/>
        <v>0</v>
      </c>
      <c r="AA644" s="112">
        <f t="shared" si="386"/>
        <v>0</v>
      </c>
      <c r="AB644" s="112">
        <f t="shared" si="367"/>
        <v>0</v>
      </c>
      <c r="AC644" s="111">
        <f t="shared" si="398"/>
        <v>0</v>
      </c>
      <c r="AD644" s="113">
        <f t="shared" si="401"/>
        <v>0</v>
      </c>
      <c r="AE644" s="114">
        <f t="shared" si="387"/>
        <v>0</v>
      </c>
      <c r="AF644" s="86">
        <f t="shared" si="399"/>
        <v>50668</v>
      </c>
      <c r="AG644" s="86">
        <f t="shared" ref="AG644:AG707" si="402">IF(AF644="",0,EDATE(AF644,-12))</f>
        <v>50303</v>
      </c>
      <c r="AH644" s="211">
        <f t="shared" si="356"/>
        <v>0</v>
      </c>
      <c r="AI644" s="213">
        <f t="shared" ref="AI644:AI707" si="403">IF(AF644&gt;$E$374,0,AF644-AF643)</f>
        <v>0</v>
      </c>
      <c r="AJ644" s="218">
        <f t="shared" si="400"/>
        <v>5452</v>
      </c>
      <c r="AK644" s="103">
        <f t="shared" si="388"/>
        <v>0</v>
      </c>
      <c r="AL644" s="82">
        <f t="shared" si="389"/>
        <v>0</v>
      </c>
      <c r="AM644" s="105">
        <f t="shared" si="390"/>
        <v>0</v>
      </c>
      <c r="AN644" s="87">
        <f t="shared" si="391"/>
        <v>262</v>
      </c>
      <c r="AO644" s="240">
        <f t="shared" si="392"/>
        <v>0</v>
      </c>
      <c r="AP644" s="87">
        <f t="shared" si="393"/>
        <v>0</v>
      </c>
      <c r="AQ644" s="85">
        <f t="shared" si="394"/>
        <v>0</v>
      </c>
      <c r="AR644" s="232">
        <f t="shared" si="368"/>
        <v>0</v>
      </c>
      <c r="AS644" s="112">
        <f t="shared" ref="AS644:AS707" si="404">IF(AR644=0,0,IF(AF643&gt;$E$374,0,IF($B$4="Apériodiques",IF($C$10=1,(AR644*((1+$Q$10)^(-AP644)))*((1+$Q$10)^(-AQ644/AH644)),IF($C$10=2,(AR644*((1+$Q$10)^(-AN644/12)))*((1+$Q$10)^(-AO644/AH644)),(AR644*((1+$Q$10)^(-AL644/52)))*((1+$Q$10)^(-AM644/AH644)))),AR644*((1+$Q$10)^(-T644/12)))))</f>
        <v>0</v>
      </c>
      <c r="AT644" s="125">
        <f t="shared" si="369"/>
        <v>0</v>
      </c>
      <c r="AU644" s="256">
        <f t="shared" si="370"/>
        <v>0</v>
      </c>
      <c r="AV644" s="109">
        <f t="shared" si="371"/>
        <v>0</v>
      </c>
      <c r="AW644" s="199">
        <f t="shared" si="395"/>
        <v>0</v>
      </c>
      <c r="AX644" s="95">
        <f t="shared" si="372"/>
        <v>0</v>
      </c>
      <c r="AY644" s="194">
        <f t="shared" si="396"/>
        <v>0</v>
      </c>
      <c r="BA644" s="194">
        <f t="shared" si="397"/>
        <v>0</v>
      </c>
      <c r="BS644" s="96"/>
    </row>
    <row r="645" spans="1:71" hidden="1" x14ac:dyDescent="0.3">
      <c r="A645" s="21">
        <v>264</v>
      </c>
      <c r="B645" s="86">
        <f t="shared" si="357"/>
        <v>0</v>
      </c>
      <c r="C645" s="82">
        <f t="shared" si="358"/>
        <v>0</v>
      </c>
      <c r="D645" s="82">
        <f t="shared" si="360"/>
        <v>0</v>
      </c>
      <c r="E645" s="85">
        <f t="shared" si="359"/>
        <v>0</v>
      </c>
      <c r="F645" s="103">
        <f t="shared" si="373"/>
        <v>0</v>
      </c>
      <c r="G645" s="82">
        <f t="shared" si="374"/>
        <v>0</v>
      </c>
      <c r="H645" s="85">
        <f t="shared" si="375"/>
        <v>0</v>
      </c>
      <c r="I645" s="87">
        <f t="shared" si="376"/>
        <v>0</v>
      </c>
      <c r="J645" s="104">
        <f t="shared" si="377"/>
        <v>0</v>
      </c>
      <c r="K645" s="87">
        <f t="shared" si="361"/>
        <v>0</v>
      </c>
      <c r="L645" s="85">
        <f t="shared" si="362"/>
        <v>0</v>
      </c>
      <c r="M645" s="82">
        <f t="shared" si="378"/>
        <v>0</v>
      </c>
      <c r="N645" s="82">
        <f t="shared" si="363"/>
        <v>0</v>
      </c>
      <c r="O645" s="85">
        <f t="shared" si="379"/>
        <v>0</v>
      </c>
      <c r="P645" s="87">
        <f t="shared" si="380"/>
        <v>0</v>
      </c>
      <c r="Q645" s="85">
        <f t="shared" si="381"/>
        <v>0</v>
      </c>
      <c r="R645" s="87">
        <f t="shared" si="382"/>
        <v>0</v>
      </c>
      <c r="S645" s="85">
        <f t="shared" si="383"/>
        <v>0</v>
      </c>
      <c r="T645" s="87">
        <v>264</v>
      </c>
      <c r="U645" s="82"/>
      <c r="V645" s="108">
        <f t="shared" si="384"/>
        <v>50698</v>
      </c>
      <c r="W645" s="109">
        <f t="shared" si="364"/>
        <v>0</v>
      </c>
      <c r="X645" s="95">
        <f t="shared" si="365"/>
        <v>0</v>
      </c>
      <c r="Y645" s="110">
        <f t="shared" si="366"/>
        <v>264</v>
      </c>
      <c r="Z645" s="111">
        <f t="shared" si="385"/>
        <v>0</v>
      </c>
      <c r="AA645" s="112">
        <f t="shared" si="386"/>
        <v>0</v>
      </c>
      <c r="AB645" s="112">
        <f t="shared" si="367"/>
        <v>0</v>
      </c>
      <c r="AC645" s="111">
        <f t="shared" si="398"/>
        <v>0</v>
      </c>
      <c r="AD645" s="113">
        <f t="shared" si="401"/>
        <v>0</v>
      </c>
      <c r="AE645" s="114">
        <f t="shared" si="387"/>
        <v>0</v>
      </c>
      <c r="AF645" s="86">
        <f t="shared" si="399"/>
        <v>50698</v>
      </c>
      <c r="AG645" s="86">
        <f t="shared" si="402"/>
        <v>50333</v>
      </c>
      <c r="AH645" s="211">
        <f t="shared" si="356"/>
        <v>0</v>
      </c>
      <c r="AI645" s="213">
        <f t="shared" si="403"/>
        <v>0</v>
      </c>
      <c r="AJ645" s="218">
        <f t="shared" si="400"/>
        <v>5452</v>
      </c>
      <c r="AK645" s="103">
        <f t="shared" si="388"/>
        <v>0</v>
      </c>
      <c r="AL645" s="82">
        <f t="shared" si="389"/>
        <v>0</v>
      </c>
      <c r="AM645" s="105">
        <f t="shared" si="390"/>
        <v>0</v>
      </c>
      <c r="AN645" s="87">
        <f t="shared" si="391"/>
        <v>263</v>
      </c>
      <c r="AO645" s="240">
        <f t="shared" si="392"/>
        <v>0</v>
      </c>
      <c r="AP645" s="87">
        <f t="shared" si="393"/>
        <v>0</v>
      </c>
      <c r="AQ645" s="85">
        <f t="shared" si="394"/>
        <v>0</v>
      </c>
      <c r="AR645" s="232">
        <f t="shared" si="368"/>
        <v>0</v>
      </c>
      <c r="AS645" s="112">
        <f t="shared" si="404"/>
        <v>0</v>
      </c>
      <c r="AT645" s="125">
        <f t="shared" si="369"/>
        <v>0</v>
      </c>
      <c r="AU645" s="256">
        <f t="shared" si="370"/>
        <v>0</v>
      </c>
      <c r="AV645" s="109">
        <f t="shared" si="371"/>
        <v>0</v>
      </c>
      <c r="AW645" s="199">
        <f t="shared" si="395"/>
        <v>0</v>
      </c>
      <c r="AX645" s="95">
        <f t="shared" si="372"/>
        <v>0</v>
      </c>
      <c r="AY645" s="194">
        <f t="shared" si="396"/>
        <v>0</v>
      </c>
      <c r="BA645" s="194">
        <f t="shared" si="397"/>
        <v>0</v>
      </c>
      <c r="BS645" s="96"/>
    </row>
    <row r="646" spans="1:71" hidden="1" x14ac:dyDescent="0.3">
      <c r="A646" s="21">
        <v>265</v>
      </c>
      <c r="B646" s="86">
        <f t="shared" si="357"/>
        <v>0</v>
      </c>
      <c r="C646" s="82">
        <f t="shared" si="358"/>
        <v>0</v>
      </c>
      <c r="D646" s="82">
        <f t="shared" si="360"/>
        <v>0</v>
      </c>
      <c r="E646" s="85">
        <f t="shared" si="359"/>
        <v>0</v>
      </c>
      <c r="F646" s="103">
        <f t="shared" si="373"/>
        <v>0</v>
      </c>
      <c r="G646" s="82">
        <f t="shared" si="374"/>
        <v>0</v>
      </c>
      <c r="H646" s="85">
        <f t="shared" si="375"/>
        <v>0</v>
      </c>
      <c r="I646" s="87">
        <f t="shared" si="376"/>
        <v>0</v>
      </c>
      <c r="J646" s="104">
        <f t="shared" si="377"/>
        <v>0</v>
      </c>
      <c r="K646" s="87">
        <f t="shared" si="361"/>
        <v>0</v>
      </c>
      <c r="L646" s="85">
        <f t="shared" si="362"/>
        <v>0</v>
      </c>
      <c r="M646" s="82">
        <f t="shared" si="378"/>
        <v>0</v>
      </c>
      <c r="N646" s="82">
        <f t="shared" si="363"/>
        <v>0</v>
      </c>
      <c r="O646" s="85">
        <f t="shared" si="379"/>
        <v>0</v>
      </c>
      <c r="P646" s="87">
        <f t="shared" si="380"/>
        <v>0</v>
      </c>
      <c r="Q646" s="85">
        <f t="shared" si="381"/>
        <v>0</v>
      </c>
      <c r="R646" s="87">
        <f t="shared" si="382"/>
        <v>0</v>
      </c>
      <c r="S646" s="85">
        <f t="shared" si="383"/>
        <v>0</v>
      </c>
      <c r="T646" s="87">
        <v>265</v>
      </c>
      <c r="U646" s="82">
        <f>T646</f>
        <v>265</v>
      </c>
      <c r="V646" s="108">
        <f t="shared" si="384"/>
        <v>50729</v>
      </c>
      <c r="W646" s="109">
        <f t="shared" si="364"/>
        <v>0</v>
      </c>
      <c r="X646" s="95">
        <f t="shared" si="365"/>
        <v>0</v>
      </c>
      <c r="Y646" s="110">
        <f t="shared" si="366"/>
        <v>265</v>
      </c>
      <c r="Z646" s="111">
        <f t="shared" si="385"/>
        <v>0</v>
      </c>
      <c r="AA646" s="112">
        <f t="shared" si="386"/>
        <v>0</v>
      </c>
      <c r="AB646" s="112">
        <f t="shared" si="367"/>
        <v>0</v>
      </c>
      <c r="AC646" s="111">
        <f t="shared" si="398"/>
        <v>0</v>
      </c>
      <c r="AD646" s="113">
        <f t="shared" si="401"/>
        <v>0</v>
      </c>
      <c r="AE646" s="114">
        <f t="shared" si="387"/>
        <v>0</v>
      </c>
      <c r="AF646" s="86">
        <f t="shared" si="399"/>
        <v>50729</v>
      </c>
      <c r="AG646" s="86">
        <f t="shared" si="402"/>
        <v>50364</v>
      </c>
      <c r="AH646" s="211">
        <f t="shared" si="356"/>
        <v>0</v>
      </c>
      <c r="AI646" s="213">
        <f t="shared" si="403"/>
        <v>0</v>
      </c>
      <c r="AJ646" s="218">
        <f t="shared" si="400"/>
        <v>5452</v>
      </c>
      <c r="AK646" s="103">
        <f t="shared" si="388"/>
        <v>0</v>
      </c>
      <c r="AL646" s="82">
        <f t="shared" si="389"/>
        <v>0</v>
      </c>
      <c r="AM646" s="105">
        <f t="shared" si="390"/>
        <v>0</v>
      </c>
      <c r="AN646" s="87">
        <f t="shared" si="391"/>
        <v>264</v>
      </c>
      <c r="AO646" s="240">
        <f t="shared" si="392"/>
        <v>0</v>
      </c>
      <c r="AP646" s="87">
        <f t="shared" si="393"/>
        <v>0</v>
      </c>
      <c r="AQ646" s="85">
        <f t="shared" si="394"/>
        <v>0</v>
      </c>
      <c r="AR646" s="232">
        <f t="shared" si="368"/>
        <v>0</v>
      </c>
      <c r="AS646" s="112">
        <f t="shared" si="404"/>
        <v>0</v>
      </c>
      <c r="AT646" s="125">
        <f t="shared" si="369"/>
        <v>0</v>
      </c>
      <c r="AU646" s="256">
        <f t="shared" si="370"/>
        <v>0</v>
      </c>
      <c r="AV646" s="109">
        <f t="shared" si="371"/>
        <v>0</v>
      </c>
      <c r="AW646" s="199">
        <f t="shared" si="395"/>
        <v>0</v>
      </c>
      <c r="AX646" s="95">
        <f t="shared" si="372"/>
        <v>0</v>
      </c>
      <c r="AY646" s="194">
        <f t="shared" si="396"/>
        <v>0</v>
      </c>
      <c r="BA646" s="194">
        <f t="shared" si="397"/>
        <v>0</v>
      </c>
      <c r="BS646" s="96"/>
    </row>
    <row r="647" spans="1:71" hidden="1" x14ac:dyDescent="0.3">
      <c r="A647" s="21">
        <v>266</v>
      </c>
      <c r="B647" s="86">
        <f t="shared" si="357"/>
        <v>0</v>
      </c>
      <c r="C647" s="82">
        <f t="shared" si="358"/>
        <v>0</v>
      </c>
      <c r="D647" s="82">
        <f t="shared" si="360"/>
        <v>0</v>
      </c>
      <c r="E647" s="85">
        <f t="shared" si="359"/>
        <v>0</v>
      </c>
      <c r="F647" s="103">
        <f t="shared" si="373"/>
        <v>0</v>
      </c>
      <c r="G647" s="82">
        <f t="shared" si="374"/>
        <v>0</v>
      </c>
      <c r="H647" s="85">
        <f t="shared" si="375"/>
        <v>0</v>
      </c>
      <c r="I647" s="87">
        <f t="shared" si="376"/>
        <v>0</v>
      </c>
      <c r="J647" s="104">
        <f t="shared" si="377"/>
        <v>0</v>
      </c>
      <c r="K647" s="87">
        <f t="shared" si="361"/>
        <v>0</v>
      </c>
      <c r="L647" s="85">
        <f t="shared" si="362"/>
        <v>0</v>
      </c>
      <c r="M647" s="82">
        <f t="shared" si="378"/>
        <v>0</v>
      </c>
      <c r="N647" s="82">
        <f t="shared" si="363"/>
        <v>0</v>
      </c>
      <c r="O647" s="85">
        <f t="shared" si="379"/>
        <v>0</v>
      </c>
      <c r="P647" s="87">
        <f t="shared" si="380"/>
        <v>0</v>
      </c>
      <c r="Q647" s="85">
        <f t="shared" si="381"/>
        <v>0</v>
      </c>
      <c r="R647" s="87">
        <f t="shared" si="382"/>
        <v>0</v>
      </c>
      <c r="S647" s="85">
        <f t="shared" si="383"/>
        <v>0</v>
      </c>
      <c r="T647" s="87">
        <v>266</v>
      </c>
      <c r="U647" s="82"/>
      <c r="V647" s="108">
        <f t="shared" si="384"/>
        <v>50759</v>
      </c>
      <c r="W647" s="109">
        <f t="shared" si="364"/>
        <v>0</v>
      </c>
      <c r="X647" s="95">
        <f t="shared" si="365"/>
        <v>0</v>
      </c>
      <c r="Y647" s="110">
        <f t="shared" si="366"/>
        <v>266</v>
      </c>
      <c r="Z647" s="111">
        <f t="shared" si="385"/>
        <v>0</v>
      </c>
      <c r="AA647" s="112">
        <f t="shared" si="386"/>
        <v>0</v>
      </c>
      <c r="AB647" s="112">
        <f t="shared" si="367"/>
        <v>0</v>
      </c>
      <c r="AC647" s="111">
        <f t="shared" si="398"/>
        <v>0</v>
      </c>
      <c r="AD647" s="113">
        <f t="shared" si="401"/>
        <v>0</v>
      </c>
      <c r="AE647" s="114">
        <f t="shared" si="387"/>
        <v>0</v>
      </c>
      <c r="AF647" s="86">
        <f t="shared" si="399"/>
        <v>50759</v>
      </c>
      <c r="AG647" s="86">
        <f t="shared" si="402"/>
        <v>50394</v>
      </c>
      <c r="AH647" s="211">
        <f t="shared" ref="AH647:AH710" si="405">IF(AF647&gt;$E$374,0,AF647-AG647)</f>
        <v>0</v>
      </c>
      <c r="AI647" s="213">
        <f t="shared" si="403"/>
        <v>0</v>
      </c>
      <c r="AJ647" s="218">
        <f t="shared" si="400"/>
        <v>5452</v>
      </c>
      <c r="AK647" s="103">
        <f t="shared" si="388"/>
        <v>0</v>
      </c>
      <c r="AL647" s="82">
        <f t="shared" si="389"/>
        <v>0</v>
      </c>
      <c r="AM647" s="105">
        <f t="shared" si="390"/>
        <v>0</v>
      </c>
      <c r="AN647" s="87">
        <f t="shared" si="391"/>
        <v>265</v>
      </c>
      <c r="AO647" s="240">
        <f t="shared" si="392"/>
        <v>0</v>
      </c>
      <c r="AP647" s="87">
        <f t="shared" si="393"/>
        <v>0</v>
      </c>
      <c r="AQ647" s="85">
        <f t="shared" si="394"/>
        <v>0</v>
      </c>
      <c r="AR647" s="232">
        <f t="shared" si="368"/>
        <v>0</v>
      </c>
      <c r="AS647" s="112">
        <f t="shared" si="404"/>
        <v>0</v>
      </c>
      <c r="AT647" s="125">
        <f t="shared" si="369"/>
        <v>0</v>
      </c>
      <c r="AU647" s="256">
        <f t="shared" si="370"/>
        <v>0</v>
      </c>
      <c r="AV647" s="109">
        <f t="shared" si="371"/>
        <v>0</v>
      </c>
      <c r="AW647" s="199">
        <f t="shared" si="395"/>
        <v>0</v>
      </c>
      <c r="AX647" s="95">
        <f t="shared" si="372"/>
        <v>0</v>
      </c>
      <c r="AY647" s="194">
        <f t="shared" si="396"/>
        <v>0</v>
      </c>
      <c r="BA647" s="194">
        <f t="shared" si="397"/>
        <v>0</v>
      </c>
      <c r="BS647" s="96"/>
    </row>
    <row r="648" spans="1:71" hidden="1" x14ac:dyDescent="0.3">
      <c r="A648" s="21">
        <v>267</v>
      </c>
      <c r="B648" s="86">
        <f t="shared" si="357"/>
        <v>0</v>
      </c>
      <c r="C648" s="82">
        <f t="shared" si="358"/>
        <v>0</v>
      </c>
      <c r="D648" s="82">
        <f t="shared" si="360"/>
        <v>0</v>
      </c>
      <c r="E648" s="85">
        <f t="shared" si="359"/>
        <v>0</v>
      </c>
      <c r="F648" s="103">
        <f t="shared" si="373"/>
        <v>0</v>
      </c>
      <c r="G648" s="82">
        <f t="shared" si="374"/>
        <v>0</v>
      </c>
      <c r="H648" s="85">
        <f t="shared" si="375"/>
        <v>0</v>
      </c>
      <c r="I648" s="87">
        <f t="shared" si="376"/>
        <v>0</v>
      </c>
      <c r="J648" s="104">
        <f t="shared" si="377"/>
        <v>0</v>
      </c>
      <c r="K648" s="87">
        <f t="shared" si="361"/>
        <v>0</v>
      </c>
      <c r="L648" s="85">
        <f t="shared" si="362"/>
        <v>0</v>
      </c>
      <c r="M648" s="82">
        <f t="shared" si="378"/>
        <v>0</v>
      </c>
      <c r="N648" s="82">
        <f t="shared" si="363"/>
        <v>0</v>
      </c>
      <c r="O648" s="85">
        <f t="shared" si="379"/>
        <v>0</v>
      </c>
      <c r="P648" s="87">
        <f t="shared" si="380"/>
        <v>0</v>
      </c>
      <c r="Q648" s="85">
        <f t="shared" si="381"/>
        <v>0</v>
      </c>
      <c r="R648" s="87">
        <f t="shared" si="382"/>
        <v>0</v>
      </c>
      <c r="S648" s="85">
        <f t="shared" si="383"/>
        <v>0</v>
      </c>
      <c r="T648" s="87">
        <v>267</v>
      </c>
      <c r="U648" s="82"/>
      <c r="V648" s="108">
        <f t="shared" si="384"/>
        <v>50790</v>
      </c>
      <c r="W648" s="109">
        <f t="shared" si="364"/>
        <v>0</v>
      </c>
      <c r="X648" s="95">
        <f t="shared" si="365"/>
        <v>0</v>
      </c>
      <c r="Y648" s="110">
        <f t="shared" si="366"/>
        <v>267</v>
      </c>
      <c r="Z648" s="111">
        <f t="shared" si="385"/>
        <v>0</v>
      </c>
      <c r="AA648" s="112">
        <f t="shared" si="386"/>
        <v>0</v>
      </c>
      <c r="AB648" s="112">
        <f t="shared" si="367"/>
        <v>0</v>
      </c>
      <c r="AC648" s="111">
        <f t="shared" si="398"/>
        <v>0</v>
      </c>
      <c r="AD648" s="113">
        <f t="shared" si="401"/>
        <v>0</v>
      </c>
      <c r="AE648" s="114">
        <f t="shared" si="387"/>
        <v>0</v>
      </c>
      <c r="AF648" s="86">
        <f t="shared" si="399"/>
        <v>50790</v>
      </c>
      <c r="AG648" s="86">
        <f t="shared" si="402"/>
        <v>50425</v>
      </c>
      <c r="AH648" s="211">
        <f t="shared" si="405"/>
        <v>0</v>
      </c>
      <c r="AI648" s="213">
        <f t="shared" si="403"/>
        <v>0</v>
      </c>
      <c r="AJ648" s="218">
        <f t="shared" si="400"/>
        <v>5452</v>
      </c>
      <c r="AK648" s="103">
        <f t="shared" si="388"/>
        <v>0</v>
      </c>
      <c r="AL648" s="82">
        <f t="shared" si="389"/>
        <v>0</v>
      </c>
      <c r="AM648" s="105">
        <f t="shared" si="390"/>
        <v>0</v>
      </c>
      <c r="AN648" s="87">
        <f t="shared" si="391"/>
        <v>266</v>
      </c>
      <c r="AO648" s="240">
        <f t="shared" si="392"/>
        <v>0</v>
      </c>
      <c r="AP648" s="87">
        <f t="shared" si="393"/>
        <v>0</v>
      </c>
      <c r="AQ648" s="85">
        <f t="shared" si="394"/>
        <v>0</v>
      </c>
      <c r="AR648" s="232">
        <f t="shared" si="368"/>
        <v>0</v>
      </c>
      <c r="AS648" s="112">
        <f t="shared" si="404"/>
        <v>0</v>
      </c>
      <c r="AT648" s="125">
        <f t="shared" si="369"/>
        <v>0</v>
      </c>
      <c r="AU648" s="256">
        <f t="shared" si="370"/>
        <v>0</v>
      </c>
      <c r="AV648" s="109">
        <f t="shared" si="371"/>
        <v>0</v>
      </c>
      <c r="AW648" s="199">
        <f t="shared" si="395"/>
        <v>0</v>
      </c>
      <c r="AX648" s="95">
        <f t="shared" si="372"/>
        <v>0</v>
      </c>
      <c r="AY648" s="194">
        <f t="shared" si="396"/>
        <v>0</v>
      </c>
      <c r="BA648" s="194">
        <f t="shared" si="397"/>
        <v>0</v>
      </c>
      <c r="BS648" s="96"/>
    </row>
    <row r="649" spans="1:71" hidden="1" x14ac:dyDescent="0.3">
      <c r="A649" s="21">
        <v>268</v>
      </c>
      <c r="B649" s="86">
        <f t="shared" si="357"/>
        <v>0</v>
      </c>
      <c r="C649" s="82">
        <f t="shared" si="358"/>
        <v>0</v>
      </c>
      <c r="D649" s="82">
        <f t="shared" si="360"/>
        <v>0</v>
      </c>
      <c r="E649" s="85">
        <f t="shared" si="359"/>
        <v>0</v>
      </c>
      <c r="F649" s="103">
        <f t="shared" si="373"/>
        <v>0</v>
      </c>
      <c r="G649" s="82">
        <f t="shared" si="374"/>
        <v>0</v>
      </c>
      <c r="H649" s="85">
        <f t="shared" si="375"/>
        <v>0</v>
      </c>
      <c r="I649" s="87">
        <f t="shared" si="376"/>
        <v>0</v>
      </c>
      <c r="J649" s="104">
        <f t="shared" si="377"/>
        <v>0</v>
      </c>
      <c r="K649" s="87">
        <f t="shared" si="361"/>
        <v>0</v>
      </c>
      <c r="L649" s="85">
        <f t="shared" si="362"/>
        <v>0</v>
      </c>
      <c r="M649" s="82">
        <f t="shared" si="378"/>
        <v>0</v>
      </c>
      <c r="N649" s="82">
        <f t="shared" si="363"/>
        <v>0</v>
      </c>
      <c r="O649" s="85">
        <f t="shared" si="379"/>
        <v>0</v>
      </c>
      <c r="P649" s="87">
        <f t="shared" si="380"/>
        <v>0</v>
      </c>
      <c r="Q649" s="85">
        <f t="shared" si="381"/>
        <v>0</v>
      </c>
      <c r="R649" s="87">
        <f t="shared" si="382"/>
        <v>0</v>
      </c>
      <c r="S649" s="85">
        <f t="shared" si="383"/>
        <v>0</v>
      </c>
      <c r="T649" s="87">
        <v>268</v>
      </c>
      <c r="U649" s="82"/>
      <c r="V649" s="108">
        <f t="shared" si="384"/>
        <v>50821</v>
      </c>
      <c r="W649" s="109">
        <f t="shared" si="364"/>
        <v>0</v>
      </c>
      <c r="X649" s="95">
        <f t="shared" si="365"/>
        <v>0</v>
      </c>
      <c r="Y649" s="110">
        <f t="shared" si="366"/>
        <v>268</v>
      </c>
      <c r="Z649" s="111">
        <f t="shared" si="385"/>
        <v>0</v>
      </c>
      <c r="AA649" s="112">
        <f t="shared" si="386"/>
        <v>0</v>
      </c>
      <c r="AB649" s="112">
        <f t="shared" si="367"/>
        <v>0</v>
      </c>
      <c r="AC649" s="111">
        <f t="shared" si="398"/>
        <v>0</v>
      </c>
      <c r="AD649" s="113">
        <f t="shared" si="401"/>
        <v>0</v>
      </c>
      <c r="AE649" s="114">
        <f t="shared" si="387"/>
        <v>0</v>
      </c>
      <c r="AF649" s="86">
        <f t="shared" si="399"/>
        <v>50821</v>
      </c>
      <c r="AG649" s="86">
        <f t="shared" si="402"/>
        <v>50456</v>
      </c>
      <c r="AH649" s="211">
        <f t="shared" si="405"/>
        <v>0</v>
      </c>
      <c r="AI649" s="213">
        <f t="shared" si="403"/>
        <v>0</v>
      </c>
      <c r="AJ649" s="218">
        <f t="shared" si="400"/>
        <v>5452</v>
      </c>
      <c r="AK649" s="103">
        <f t="shared" si="388"/>
        <v>0</v>
      </c>
      <c r="AL649" s="82">
        <f t="shared" si="389"/>
        <v>0</v>
      </c>
      <c r="AM649" s="105">
        <f t="shared" si="390"/>
        <v>0</v>
      </c>
      <c r="AN649" s="87">
        <f t="shared" si="391"/>
        <v>267</v>
      </c>
      <c r="AO649" s="240">
        <f t="shared" si="392"/>
        <v>0</v>
      </c>
      <c r="AP649" s="87">
        <f t="shared" si="393"/>
        <v>0</v>
      </c>
      <c r="AQ649" s="85">
        <f t="shared" si="394"/>
        <v>0</v>
      </c>
      <c r="AR649" s="232">
        <f t="shared" si="368"/>
        <v>0</v>
      </c>
      <c r="AS649" s="112">
        <f t="shared" si="404"/>
        <v>0</v>
      </c>
      <c r="AT649" s="125">
        <f t="shared" si="369"/>
        <v>0</v>
      </c>
      <c r="AU649" s="256">
        <f t="shared" si="370"/>
        <v>0</v>
      </c>
      <c r="AV649" s="109">
        <f t="shared" si="371"/>
        <v>0</v>
      </c>
      <c r="AW649" s="199">
        <f t="shared" si="395"/>
        <v>0</v>
      </c>
      <c r="AX649" s="95">
        <f t="shared" si="372"/>
        <v>0</v>
      </c>
      <c r="AY649" s="194">
        <f t="shared" si="396"/>
        <v>0</v>
      </c>
      <c r="BA649" s="194">
        <f t="shared" si="397"/>
        <v>0</v>
      </c>
      <c r="BS649" s="96"/>
    </row>
    <row r="650" spans="1:71" hidden="1" x14ac:dyDescent="0.3">
      <c r="A650" s="21">
        <v>269</v>
      </c>
      <c r="B650" s="86">
        <f t="shared" si="357"/>
        <v>0</v>
      </c>
      <c r="C650" s="82">
        <f t="shared" si="358"/>
        <v>0</v>
      </c>
      <c r="D650" s="82">
        <f t="shared" si="360"/>
        <v>0</v>
      </c>
      <c r="E650" s="85">
        <f t="shared" si="359"/>
        <v>0</v>
      </c>
      <c r="F650" s="103">
        <f t="shared" si="373"/>
        <v>0</v>
      </c>
      <c r="G650" s="82">
        <f t="shared" si="374"/>
        <v>0</v>
      </c>
      <c r="H650" s="85">
        <f t="shared" si="375"/>
        <v>0</v>
      </c>
      <c r="I650" s="87">
        <f t="shared" si="376"/>
        <v>0</v>
      </c>
      <c r="J650" s="104">
        <f t="shared" si="377"/>
        <v>0</v>
      </c>
      <c r="K650" s="87">
        <f t="shared" si="361"/>
        <v>0</v>
      </c>
      <c r="L650" s="85">
        <f t="shared" si="362"/>
        <v>0</v>
      </c>
      <c r="M650" s="82">
        <f t="shared" si="378"/>
        <v>0</v>
      </c>
      <c r="N650" s="82">
        <f t="shared" si="363"/>
        <v>0</v>
      </c>
      <c r="O650" s="85">
        <f t="shared" si="379"/>
        <v>0</v>
      </c>
      <c r="P650" s="87">
        <f t="shared" si="380"/>
        <v>0</v>
      </c>
      <c r="Q650" s="85">
        <f t="shared" si="381"/>
        <v>0</v>
      </c>
      <c r="R650" s="87">
        <f t="shared" si="382"/>
        <v>0</v>
      </c>
      <c r="S650" s="85">
        <f t="shared" si="383"/>
        <v>0</v>
      </c>
      <c r="T650" s="87">
        <v>269</v>
      </c>
      <c r="U650" s="82"/>
      <c r="V650" s="108">
        <f t="shared" si="384"/>
        <v>50849</v>
      </c>
      <c r="W650" s="109">
        <f t="shared" si="364"/>
        <v>0</v>
      </c>
      <c r="X650" s="95">
        <f t="shared" si="365"/>
        <v>0</v>
      </c>
      <c r="Y650" s="110">
        <f t="shared" si="366"/>
        <v>269</v>
      </c>
      <c r="Z650" s="111">
        <f t="shared" si="385"/>
        <v>0</v>
      </c>
      <c r="AA650" s="112">
        <f t="shared" si="386"/>
        <v>0</v>
      </c>
      <c r="AB650" s="112">
        <f t="shared" si="367"/>
        <v>0</v>
      </c>
      <c r="AC650" s="111">
        <f t="shared" si="398"/>
        <v>0</v>
      </c>
      <c r="AD650" s="113">
        <f t="shared" si="401"/>
        <v>0</v>
      </c>
      <c r="AE650" s="114">
        <f t="shared" si="387"/>
        <v>0</v>
      </c>
      <c r="AF650" s="86">
        <f t="shared" si="399"/>
        <v>50849</v>
      </c>
      <c r="AG650" s="86">
        <f t="shared" si="402"/>
        <v>50484</v>
      </c>
      <c r="AH650" s="211">
        <f t="shared" si="405"/>
        <v>0</v>
      </c>
      <c r="AI650" s="213">
        <f t="shared" si="403"/>
        <v>0</v>
      </c>
      <c r="AJ650" s="218">
        <f t="shared" si="400"/>
        <v>5452</v>
      </c>
      <c r="AK650" s="103">
        <f t="shared" si="388"/>
        <v>0</v>
      </c>
      <c r="AL650" s="82">
        <f t="shared" si="389"/>
        <v>0</v>
      </c>
      <c r="AM650" s="105">
        <f t="shared" si="390"/>
        <v>0</v>
      </c>
      <c r="AN650" s="87">
        <f t="shared" si="391"/>
        <v>268</v>
      </c>
      <c r="AO650" s="240">
        <f t="shared" si="392"/>
        <v>0</v>
      </c>
      <c r="AP650" s="87">
        <f t="shared" si="393"/>
        <v>0</v>
      </c>
      <c r="AQ650" s="85">
        <f t="shared" si="394"/>
        <v>0</v>
      </c>
      <c r="AR650" s="232">
        <f t="shared" si="368"/>
        <v>0</v>
      </c>
      <c r="AS650" s="112">
        <f t="shared" si="404"/>
        <v>0</v>
      </c>
      <c r="AT650" s="125">
        <f t="shared" si="369"/>
        <v>0</v>
      </c>
      <c r="AU650" s="256">
        <f t="shared" si="370"/>
        <v>0</v>
      </c>
      <c r="AV650" s="109">
        <f t="shared" si="371"/>
        <v>0</v>
      </c>
      <c r="AW650" s="199">
        <f t="shared" si="395"/>
        <v>0</v>
      </c>
      <c r="AX650" s="95">
        <f t="shared" si="372"/>
        <v>0</v>
      </c>
      <c r="AY650" s="194">
        <f t="shared" si="396"/>
        <v>0</v>
      </c>
      <c r="BA650" s="194">
        <f t="shared" si="397"/>
        <v>0</v>
      </c>
      <c r="BS650" s="96"/>
    </row>
    <row r="651" spans="1:71" hidden="1" x14ac:dyDescent="0.3">
      <c r="A651" s="21">
        <v>270</v>
      </c>
      <c r="B651" s="86">
        <f t="shared" si="357"/>
        <v>0</v>
      </c>
      <c r="C651" s="82">
        <f t="shared" si="358"/>
        <v>0</v>
      </c>
      <c r="D651" s="82">
        <f t="shared" si="360"/>
        <v>0</v>
      </c>
      <c r="E651" s="85">
        <f t="shared" si="359"/>
        <v>0</v>
      </c>
      <c r="F651" s="103">
        <f t="shared" si="373"/>
        <v>0</v>
      </c>
      <c r="G651" s="82">
        <f t="shared" si="374"/>
        <v>0</v>
      </c>
      <c r="H651" s="85">
        <f t="shared" si="375"/>
        <v>0</v>
      </c>
      <c r="I651" s="87">
        <f t="shared" si="376"/>
        <v>0</v>
      </c>
      <c r="J651" s="104">
        <f t="shared" si="377"/>
        <v>0</v>
      </c>
      <c r="K651" s="87">
        <f t="shared" si="361"/>
        <v>0</v>
      </c>
      <c r="L651" s="85">
        <f t="shared" si="362"/>
        <v>0</v>
      </c>
      <c r="M651" s="82">
        <f t="shared" si="378"/>
        <v>0</v>
      </c>
      <c r="N651" s="82">
        <f t="shared" si="363"/>
        <v>0</v>
      </c>
      <c r="O651" s="85">
        <f t="shared" si="379"/>
        <v>0</v>
      </c>
      <c r="P651" s="87">
        <f t="shared" si="380"/>
        <v>0</v>
      </c>
      <c r="Q651" s="85">
        <f t="shared" si="381"/>
        <v>0</v>
      </c>
      <c r="R651" s="87">
        <f t="shared" si="382"/>
        <v>0</v>
      </c>
      <c r="S651" s="85">
        <f t="shared" si="383"/>
        <v>0</v>
      </c>
      <c r="T651" s="87">
        <v>270</v>
      </c>
      <c r="U651" s="82"/>
      <c r="V651" s="108">
        <f t="shared" si="384"/>
        <v>50880</v>
      </c>
      <c r="W651" s="109">
        <f t="shared" si="364"/>
        <v>0</v>
      </c>
      <c r="X651" s="95">
        <f t="shared" si="365"/>
        <v>0</v>
      </c>
      <c r="Y651" s="110">
        <f t="shared" si="366"/>
        <v>270</v>
      </c>
      <c r="Z651" s="111">
        <f t="shared" si="385"/>
        <v>0</v>
      </c>
      <c r="AA651" s="112">
        <f t="shared" si="386"/>
        <v>0</v>
      </c>
      <c r="AB651" s="112">
        <f t="shared" si="367"/>
        <v>0</v>
      </c>
      <c r="AC651" s="111">
        <f t="shared" si="398"/>
        <v>0</v>
      </c>
      <c r="AD651" s="113">
        <f t="shared" si="401"/>
        <v>0</v>
      </c>
      <c r="AE651" s="114">
        <f t="shared" si="387"/>
        <v>0</v>
      </c>
      <c r="AF651" s="86">
        <f t="shared" si="399"/>
        <v>50880</v>
      </c>
      <c r="AG651" s="86">
        <f t="shared" si="402"/>
        <v>50515</v>
      </c>
      <c r="AH651" s="211">
        <f t="shared" si="405"/>
        <v>0</v>
      </c>
      <c r="AI651" s="213">
        <f t="shared" si="403"/>
        <v>0</v>
      </c>
      <c r="AJ651" s="218">
        <f t="shared" si="400"/>
        <v>5452</v>
      </c>
      <c r="AK651" s="103">
        <f t="shared" si="388"/>
        <v>0</v>
      </c>
      <c r="AL651" s="82">
        <f t="shared" si="389"/>
        <v>0</v>
      </c>
      <c r="AM651" s="105">
        <f t="shared" si="390"/>
        <v>0</v>
      </c>
      <c r="AN651" s="87">
        <f t="shared" si="391"/>
        <v>269</v>
      </c>
      <c r="AO651" s="240">
        <f t="shared" si="392"/>
        <v>0</v>
      </c>
      <c r="AP651" s="87">
        <f t="shared" si="393"/>
        <v>0</v>
      </c>
      <c r="AQ651" s="85">
        <f t="shared" si="394"/>
        <v>0</v>
      </c>
      <c r="AR651" s="232">
        <f t="shared" si="368"/>
        <v>0</v>
      </c>
      <c r="AS651" s="112">
        <f t="shared" si="404"/>
        <v>0</v>
      </c>
      <c r="AT651" s="125">
        <f t="shared" si="369"/>
        <v>0</v>
      </c>
      <c r="AU651" s="256">
        <f t="shared" si="370"/>
        <v>0</v>
      </c>
      <c r="AV651" s="109">
        <f t="shared" si="371"/>
        <v>0</v>
      </c>
      <c r="AW651" s="199">
        <f t="shared" si="395"/>
        <v>0</v>
      </c>
      <c r="AX651" s="95">
        <f t="shared" si="372"/>
        <v>0</v>
      </c>
      <c r="AY651" s="194">
        <f t="shared" si="396"/>
        <v>0</v>
      </c>
      <c r="BA651" s="194">
        <f t="shared" si="397"/>
        <v>0</v>
      </c>
      <c r="BS651" s="96"/>
    </row>
    <row r="652" spans="1:71" hidden="1" x14ac:dyDescent="0.3">
      <c r="A652" s="21">
        <v>271</v>
      </c>
      <c r="B652" s="86">
        <f t="shared" si="357"/>
        <v>0</v>
      </c>
      <c r="C652" s="82">
        <f t="shared" si="358"/>
        <v>0</v>
      </c>
      <c r="D652" s="82">
        <f t="shared" si="360"/>
        <v>0</v>
      </c>
      <c r="E652" s="85">
        <f t="shared" si="359"/>
        <v>0</v>
      </c>
      <c r="F652" s="103">
        <f t="shared" si="373"/>
        <v>0</v>
      </c>
      <c r="G652" s="82">
        <f t="shared" si="374"/>
        <v>0</v>
      </c>
      <c r="H652" s="85">
        <f t="shared" si="375"/>
        <v>0</v>
      </c>
      <c r="I652" s="87">
        <f t="shared" si="376"/>
        <v>0</v>
      </c>
      <c r="J652" s="104">
        <f t="shared" si="377"/>
        <v>0</v>
      </c>
      <c r="K652" s="87">
        <f t="shared" si="361"/>
        <v>0</v>
      </c>
      <c r="L652" s="85">
        <f t="shared" si="362"/>
        <v>0</v>
      </c>
      <c r="M652" s="82">
        <f t="shared" si="378"/>
        <v>0</v>
      </c>
      <c r="N652" s="82">
        <f t="shared" si="363"/>
        <v>0</v>
      </c>
      <c r="O652" s="85">
        <f t="shared" si="379"/>
        <v>0</v>
      </c>
      <c r="P652" s="87">
        <f t="shared" si="380"/>
        <v>0</v>
      </c>
      <c r="Q652" s="85">
        <f t="shared" si="381"/>
        <v>0</v>
      </c>
      <c r="R652" s="87">
        <f t="shared" si="382"/>
        <v>0</v>
      </c>
      <c r="S652" s="85">
        <f t="shared" si="383"/>
        <v>0</v>
      </c>
      <c r="T652" s="87">
        <v>271</v>
      </c>
      <c r="U652" s="82"/>
      <c r="V652" s="108">
        <f t="shared" si="384"/>
        <v>50910</v>
      </c>
      <c r="W652" s="109">
        <f t="shared" si="364"/>
        <v>0</v>
      </c>
      <c r="X652" s="95">
        <f t="shared" si="365"/>
        <v>0</v>
      </c>
      <c r="Y652" s="110">
        <f t="shared" si="366"/>
        <v>271</v>
      </c>
      <c r="Z652" s="111">
        <f t="shared" si="385"/>
        <v>0</v>
      </c>
      <c r="AA652" s="112">
        <f t="shared" si="386"/>
        <v>0</v>
      </c>
      <c r="AB652" s="112">
        <f t="shared" si="367"/>
        <v>0</v>
      </c>
      <c r="AC652" s="111">
        <f t="shared" si="398"/>
        <v>0</v>
      </c>
      <c r="AD652" s="113">
        <f t="shared" si="401"/>
        <v>0</v>
      </c>
      <c r="AE652" s="114">
        <f t="shared" si="387"/>
        <v>0</v>
      </c>
      <c r="AF652" s="86">
        <f t="shared" si="399"/>
        <v>50910</v>
      </c>
      <c r="AG652" s="86">
        <f t="shared" si="402"/>
        <v>50545</v>
      </c>
      <c r="AH652" s="211">
        <f t="shared" si="405"/>
        <v>0</v>
      </c>
      <c r="AI652" s="213">
        <f t="shared" si="403"/>
        <v>0</v>
      </c>
      <c r="AJ652" s="218">
        <f t="shared" si="400"/>
        <v>5452</v>
      </c>
      <c r="AK652" s="103">
        <f t="shared" si="388"/>
        <v>0</v>
      </c>
      <c r="AL652" s="82">
        <f t="shared" si="389"/>
        <v>0</v>
      </c>
      <c r="AM652" s="105">
        <f t="shared" si="390"/>
        <v>0</v>
      </c>
      <c r="AN652" s="87">
        <f t="shared" si="391"/>
        <v>270</v>
      </c>
      <c r="AO652" s="240">
        <f t="shared" si="392"/>
        <v>0</v>
      </c>
      <c r="AP652" s="87">
        <f t="shared" si="393"/>
        <v>0</v>
      </c>
      <c r="AQ652" s="85">
        <f t="shared" si="394"/>
        <v>0</v>
      </c>
      <c r="AR652" s="232">
        <f t="shared" si="368"/>
        <v>0</v>
      </c>
      <c r="AS652" s="112">
        <f t="shared" si="404"/>
        <v>0</v>
      </c>
      <c r="AT652" s="125">
        <f t="shared" si="369"/>
        <v>0</v>
      </c>
      <c r="AU652" s="256">
        <f t="shared" si="370"/>
        <v>0</v>
      </c>
      <c r="AV652" s="109">
        <f t="shared" si="371"/>
        <v>0</v>
      </c>
      <c r="AW652" s="199">
        <f t="shared" si="395"/>
        <v>0</v>
      </c>
      <c r="AX652" s="95">
        <f t="shared" si="372"/>
        <v>0</v>
      </c>
      <c r="AY652" s="194">
        <f t="shared" si="396"/>
        <v>0</v>
      </c>
      <c r="BA652" s="194">
        <f t="shared" si="397"/>
        <v>0</v>
      </c>
      <c r="BS652" s="96"/>
    </row>
    <row r="653" spans="1:71" hidden="1" x14ac:dyDescent="0.3">
      <c r="A653" s="21">
        <v>272</v>
      </c>
      <c r="B653" s="86">
        <f t="shared" si="357"/>
        <v>0</v>
      </c>
      <c r="C653" s="82">
        <f t="shared" si="358"/>
        <v>0</v>
      </c>
      <c r="D653" s="82">
        <f t="shared" si="360"/>
        <v>0</v>
      </c>
      <c r="E653" s="85">
        <f t="shared" si="359"/>
        <v>0</v>
      </c>
      <c r="F653" s="103">
        <f t="shared" si="373"/>
        <v>0</v>
      </c>
      <c r="G653" s="82">
        <f t="shared" si="374"/>
        <v>0</v>
      </c>
      <c r="H653" s="85">
        <f t="shared" si="375"/>
        <v>0</v>
      </c>
      <c r="I653" s="87">
        <f t="shared" si="376"/>
        <v>0</v>
      </c>
      <c r="J653" s="104">
        <f t="shared" si="377"/>
        <v>0</v>
      </c>
      <c r="K653" s="87">
        <f t="shared" si="361"/>
        <v>0</v>
      </c>
      <c r="L653" s="85">
        <f t="shared" si="362"/>
        <v>0</v>
      </c>
      <c r="M653" s="82">
        <f t="shared" si="378"/>
        <v>0</v>
      </c>
      <c r="N653" s="82">
        <f t="shared" si="363"/>
        <v>0</v>
      </c>
      <c r="O653" s="85">
        <f t="shared" si="379"/>
        <v>0</v>
      </c>
      <c r="P653" s="87">
        <f t="shared" si="380"/>
        <v>0</v>
      </c>
      <c r="Q653" s="85">
        <f t="shared" si="381"/>
        <v>0</v>
      </c>
      <c r="R653" s="87">
        <f t="shared" si="382"/>
        <v>0</v>
      </c>
      <c r="S653" s="85">
        <f t="shared" si="383"/>
        <v>0</v>
      </c>
      <c r="T653" s="87">
        <v>272</v>
      </c>
      <c r="U653" s="82"/>
      <c r="V653" s="108">
        <f t="shared" si="384"/>
        <v>50941</v>
      </c>
      <c r="W653" s="109">
        <f t="shared" si="364"/>
        <v>0</v>
      </c>
      <c r="X653" s="95">
        <f t="shared" si="365"/>
        <v>0</v>
      </c>
      <c r="Y653" s="110">
        <f t="shared" si="366"/>
        <v>272</v>
      </c>
      <c r="Z653" s="111">
        <f t="shared" si="385"/>
        <v>0</v>
      </c>
      <c r="AA653" s="112">
        <f t="shared" si="386"/>
        <v>0</v>
      </c>
      <c r="AB653" s="112">
        <f t="shared" si="367"/>
        <v>0</v>
      </c>
      <c r="AC653" s="111">
        <f t="shared" si="398"/>
        <v>0</v>
      </c>
      <c r="AD653" s="113">
        <f t="shared" si="401"/>
        <v>0</v>
      </c>
      <c r="AE653" s="114">
        <f t="shared" si="387"/>
        <v>0</v>
      </c>
      <c r="AF653" s="86">
        <f t="shared" si="399"/>
        <v>50941</v>
      </c>
      <c r="AG653" s="86">
        <f t="shared" si="402"/>
        <v>50576</v>
      </c>
      <c r="AH653" s="211">
        <f t="shared" si="405"/>
        <v>0</v>
      </c>
      <c r="AI653" s="213">
        <f t="shared" si="403"/>
        <v>0</v>
      </c>
      <c r="AJ653" s="218">
        <f t="shared" si="400"/>
        <v>5452</v>
      </c>
      <c r="AK653" s="103">
        <f t="shared" si="388"/>
        <v>0</v>
      </c>
      <c r="AL653" s="82">
        <f t="shared" si="389"/>
        <v>0</v>
      </c>
      <c r="AM653" s="105">
        <f t="shared" si="390"/>
        <v>0</v>
      </c>
      <c r="AN653" s="87">
        <f t="shared" si="391"/>
        <v>271</v>
      </c>
      <c r="AO653" s="240">
        <f t="shared" si="392"/>
        <v>0</v>
      </c>
      <c r="AP653" s="87">
        <f t="shared" si="393"/>
        <v>0</v>
      </c>
      <c r="AQ653" s="85">
        <f t="shared" si="394"/>
        <v>0</v>
      </c>
      <c r="AR653" s="232">
        <f t="shared" si="368"/>
        <v>0</v>
      </c>
      <c r="AS653" s="112">
        <f t="shared" si="404"/>
        <v>0</v>
      </c>
      <c r="AT653" s="125">
        <f t="shared" si="369"/>
        <v>0</v>
      </c>
      <c r="AU653" s="256">
        <f t="shared" si="370"/>
        <v>0</v>
      </c>
      <c r="AV653" s="109">
        <f t="shared" si="371"/>
        <v>0</v>
      </c>
      <c r="AW653" s="199">
        <f t="shared" si="395"/>
        <v>0</v>
      </c>
      <c r="AX653" s="95">
        <f t="shared" si="372"/>
        <v>0</v>
      </c>
      <c r="AY653" s="194">
        <f t="shared" si="396"/>
        <v>0</v>
      </c>
      <c r="BA653" s="194">
        <f t="shared" si="397"/>
        <v>0</v>
      </c>
      <c r="BS653" s="96"/>
    </row>
    <row r="654" spans="1:71" hidden="1" x14ac:dyDescent="0.3">
      <c r="A654" s="21">
        <v>273</v>
      </c>
      <c r="B654" s="86">
        <f t="shared" si="357"/>
        <v>0</v>
      </c>
      <c r="C654" s="82">
        <f t="shared" si="358"/>
        <v>0</v>
      </c>
      <c r="D654" s="82">
        <f t="shared" si="360"/>
        <v>0</v>
      </c>
      <c r="E654" s="85">
        <f t="shared" si="359"/>
        <v>0</v>
      </c>
      <c r="F654" s="103">
        <f t="shared" si="373"/>
        <v>0</v>
      </c>
      <c r="G654" s="82">
        <f t="shared" si="374"/>
        <v>0</v>
      </c>
      <c r="H654" s="85">
        <f t="shared" si="375"/>
        <v>0</v>
      </c>
      <c r="I654" s="87">
        <f t="shared" si="376"/>
        <v>0</v>
      </c>
      <c r="J654" s="104">
        <f t="shared" si="377"/>
        <v>0</v>
      </c>
      <c r="K654" s="87">
        <f t="shared" si="361"/>
        <v>0</v>
      </c>
      <c r="L654" s="85">
        <f t="shared" si="362"/>
        <v>0</v>
      </c>
      <c r="M654" s="82">
        <f t="shared" si="378"/>
        <v>0</v>
      </c>
      <c r="N654" s="82">
        <f t="shared" si="363"/>
        <v>0</v>
      </c>
      <c r="O654" s="85">
        <f t="shared" si="379"/>
        <v>0</v>
      </c>
      <c r="P654" s="87">
        <f t="shared" si="380"/>
        <v>0</v>
      </c>
      <c r="Q654" s="85">
        <f t="shared" si="381"/>
        <v>0</v>
      </c>
      <c r="R654" s="87">
        <f t="shared" si="382"/>
        <v>0</v>
      </c>
      <c r="S654" s="85">
        <f t="shared" si="383"/>
        <v>0</v>
      </c>
      <c r="T654" s="87">
        <v>273</v>
      </c>
      <c r="U654" s="82"/>
      <c r="V654" s="108">
        <f t="shared" si="384"/>
        <v>50971</v>
      </c>
      <c r="W654" s="109">
        <f t="shared" si="364"/>
        <v>0</v>
      </c>
      <c r="X654" s="95">
        <f t="shared" si="365"/>
        <v>0</v>
      </c>
      <c r="Y654" s="110">
        <f t="shared" si="366"/>
        <v>273</v>
      </c>
      <c r="Z654" s="111">
        <f t="shared" si="385"/>
        <v>0</v>
      </c>
      <c r="AA654" s="112">
        <f t="shared" si="386"/>
        <v>0</v>
      </c>
      <c r="AB654" s="112">
        <f t="shared" si="367"/>
        <v>0</v>
      </c>
      <c r="AC654" s="111">
        <f t="shared" si="398"/>
        <v>0</v>
      </c>
      <c r="AD654" s="113">
        <f t="shared" si="401"/>
        <v>0</v>
      </c>
      <c r="AE654" s="114">
        <f t="shared" si="387"/>
        <v>0</v>
      </c>
      <c r="AF654" s="86">
        <f t="shared" si="399"/>
        <v>50971</v>
      </c>
      <c r="AG654" s="86">
        <f t="shared" si="402"/>
        <v>50606</v>
      </c>
      <c r="AH654" s="211">
        <f t="shared" si="405"/>
        <v>0</v>
      </c>
      <c r="AI654" s="213">
        <f t="shared" si="403"/>
        <v>0</v>
      </c>
      <c r="AJ654" s="218">
        <f t="shared" si="400"/>
        <v>5452</v>
      </c>
      <c r="AK654" s="103">
        <f t="shared" si="388"/>
        <v>0</v>
      </c>
      <c r="AL654" s="82">
        <f t="shared" si="389"/>
        <v>0</v>
      </c>
      <c r="AM654" s="105">
        <f t="shared" si="390"/>
        <v>0</v>
      </c>
      <c r="AN654" s="87">
        <f t="shared" si="391"/>
        <v>272</v>
      </c>
      <c r="AO654" s="240">
        <f t="shared" si="392"/>
        <v>0</v>
      </c>
      <c r="AP654" s="87">
        <f t="shared" si="393"/>
        <v>0</v>
      </c>
      <c r="AQ654" s="85">
        <f t="shared" si="394"/>
        <v>0</v>
      </c>
      <c r="AR654" s="232">
        <f t="shared" si="368"/>
        <v>0</v>
      </c>
      <c r="AS654" s="112">
        <f t="shared" si="404"/>
        <v>0</v>
      </c>
      <c r="AT654" s="125">
        <f t="shared" si="369"/>
        <v>0</v>
      </c>
      <c r="AU654" s="256">
        <f t="shared" si="370"/>
        <v>0</v>
      </c>
      <c r="AV654" s="109">
        <f t="shared" si="371"/>
        <v>0</v>
      </c>
      <c r="AW654" s="199">
        <f t="shared" si="395"/>
        <v>0</v>
      </c>
      <c r="AX654" s="95">
        <f t="shared" si="372"/>
        <v>0</v>
      </c>
      <c r="AY654" s="194">
        <f t="shared" si="396"/>
        <v>0</v>
      </c>
      <c r="BA654" s="194">
        <f t="shared" si="397"/>
        <v>0</v>
      </c>
      <c r="BS654" s="96"/>
    </row>
    <row r="655" spans="1:71" hidden="1" x14ac:dyDescent="0.3">
      <c r="A655" s="21">
        <v>274</v>
      </c>
      <c r="B655" s="86">
        <f t="shared" si="357"/>
        <v>0</v>
      </c>
      <c r="C655" s="82">
        <f t="shared" si="358"/>
        <v>0</v>
      </c>
      <c r="D655" s="82">
        <f t="shared" si="360"/>
        <v>0</v>
      </c>
      <c r="E655" s="85">
        <f t="shared" si="359"/>
        <v>0</v>
      </c>
      <c r="F655" s="103">
        <f t="shared" si="373"/>
        <v>0</v>
      </c>
      <c r="G655" s="82">
        <f t="shared" si="374"/>
        <v>0</v>
      </c>
      <c r="H655" s="85">
        <f t="shared" si="375"/>
        <v>0</v>
      </c>
      <c r="I655" s="87">
        <f t="shared" si="376"/>
        <v>0</v>
      </c>
      <c r="J655" s="104">
        <f t="shared" si="377"/>
        <v>0</v>
      </c>
      <c r="K655" s="87">
        <f t="shared" si="361"/>
        <v>0</v>
      </c>
      <c r="L655" s="85">
        <f t="shared" si="362"/>
        <v>0</v>
      </c>
      <c r="M655" s="82">
        <f t="shared" si="378"/>
        <v>0</v>
      </c>
      <c r="N655" s="82">
        <f t="shared" si="363"/>
        <v>0</v>
      </c>
      <c r="O655" s="85">
        <f t="shared" si="379"/>
        <v>0</v>
      </c>
      <c r="P655" s="87">
        <f t="shared" si="380"/>
        <v>0</v>
      </c>
      <c r="Q655" s="85">
        <f t="shared" si="381"/>
        <v>0</v>
      </c>
      <c r="R655" s="87">
        <f t="shared" si="382"/>
        <v>0</v>
      </c>
      <c r="S655" s="85">
        <f t="shared" si="383"/>
        <v>0</v>
      </c>
      <c r="T655" s="87">
        <v>274</v>
      </c>
      <c r="U655" s="82"/>
      <c r="V655" s="108">
        <f t="shared" si="384"/>
        <v>51002</v>
      </c>
      <c r="W655" s="109">
        <f t="shared" si="364"/>
        <v>0</v>
      </c>
      <c r="X655" s="95">
        <f t="shared" si="365"/>
        <v>0</v>
      </c>
      <c r="Y655" s="110">
        <f t="shared" si="366"/>
        <v>274</v>
      </c>
      <c r="Z655" s="111">
        <f t="shared" si="385"/>
        <v>0</v>
      </c>
      <c r="AA655" s="112">
        <f t="shared" si="386"/>
        <v>0</v>
      </c>
      <c r="AB655" s="112">
        <f t="shared" si="367"/>
        <v>0</v>
      </c>
      <c r="AC655" s="111">
        <f t="shared" si="398"/>
        <v>0</v>
      </c>
      <c r="AD655" s="113">
        <f t="shared" si="401"/>
        <v>0</v>
      </c>
      <c r="AE655" s="114">
        <f t="shared" si="387"/>
        <v>0</v>
      </c>
      <c r="AF655" s="86">
        <f t="shared" si="399"/>
        <v>51002</v>
      </c>
      <c r="AG655" s="86">
        <f t="shared" si="402"/>
        <v>50637</v>
      </c>
      <c r="AH655" s="211">
        <f t="shared" si="405"/>
        <v>0</v>
      </c>
      <c r="AI655" s="213">
        <f t="shared" si="403"/>
        <v>0</v>
      </c>
      <c r="AJ655" s="218">
        <f t="shared" si="400"/>
        <v>5452</v>
      </c>
      <c r="AK655" s="103">
        <f t="shared" si="388"/>
        <v>0</v>
      </c>
      <c r="AL655" s="82">
        <f t="shared" si="389"/>
        <v>0</v>
      </c>
      <c r="AM655" s="105">
        <f t="shared" si="390"/>
        <v>0</v>
      </c>
      <c r="AN655" s="87">
        <f t="shared" si="391"/>
        <v>273</v>
      </c>
      <c r="AO655" s="240">
        <f t="shared" si="392"/>
        <v>0</v>
      </c>
      <c r="AP655" s="87">
        <f t="shared" si="393"/>
        <v>0</v>
      </c>
      <c r="AQ655" s="85">
        <f t="shared" si="394"/>
        <v>0</v>
      </c>
      <c r="AR655" s="232">
        <f t="shared" si="368"/>
        <v>0</v>
      </c>
      <c r="AS655" s="112">
        <f t="shared" si="404"/>
        <v>0</v>
      </c>
      <c r="AT655" s="125">
        <f t="shared" si="369"/>
        <v>0</v>
      </c>
      <c r="AU655" s="256">
        <f t="shared" si="370"/>
        <v>0</v>
      </c>
      <c r="AV655" s="109">
        <f t="shared" si="371"/>
        <v>0</v>
      </c>
      <c r="AW655" s="199">
        <f t="shared" si="395"/>
        <v>0</v>
      </c>
      <c r="AX655" s="95">
        <f t="shared" si="372"/>
        <v>0</v>
      </c>
      <c r="AY655" s="194">
        <f t="shared" si="396"/>
        <v>0</v>
      </c>
      <c r="BA655" s="194">
        <f t="shared" si="397"/>
        <v>0</v>
      </c>
      <c r="BS655" s="96"/>
    </row>
    <row r="656" spans="1:71" hidden="1" x14ac:dyDescent="0.3">
      <c r="A656" s="21">
        <v>275</v>
      </c>
      <c r="B656" s="86">
        <f t="shared" si="357"/>
        <v>0</v>
      </c>
      <c r="C656" s="82">
        <f t="shared" si="358"/>
        <v>0</v>
      </c>
      <c r="D656" s="82">
        <f t="shared" si="360"/>
        <v>0</v>
      </c>
      <c r="E656" s="85">
        <f t="shared" si="359"/>
        <v>0</v>
      </c>
      <c r="F656" s="103">
        <f t="shared" si="373"/>
        <v>0</v>
      </c>
      <c r="G656" s="82">
        <f t="shared" si="374"/>
        <v>0</v>
      </c>
      <c r="H656" s="85">
        <f t="shared" si="375"/>
        <v>0</v>
      </c>
      <c r="I656" s="87">
        <f t="shared" si="376"/>
        <v>0</v>
      </c>
      <c r="J656" s="104">
        <f t="shared" si="377"/>
        <v>0</v>
      </c>
      <c r="K656" s="87">
        <f t="shared" si="361"/>
        <v>0</v>
      </c>
      <c r="L656" s="85">
        <f t="shared" si="362"/>
        <v>0</v>
      </c>
      <c r="M656" s="82">
        <f t="shared" si="378"/>
        <v>0</v>
      </c>
      <c r="N656" s="82">
        <f t="shared" si="363"/>
        <v>0</v>
      </c>
      <c r="O656" s="85">
        <f t="shared" si="379"/>
        <v>0</v>
      </c>
      <c r="P656" s="87">
        <f t="shared" si="380"/>
        <v>0</v>
      </c>
      <c r="Q656" s="85">
        <f t="shared" si="381"/>
        <v>0</v>
      </c>
      <c r="R656" s="87">
        <f t="shared" si="382"/>
        <v>0</v>
      </c>
      <c r="S656" s="85">
        <f t="shared" si="383"/>
        <v>0</v>
      </c>
      <c r="T656" s="87">
        <v>275</v>
      </c>
      <c r="U656" s="82"/>
      <c r="V656" s="108">
        <f t="shared" si="384"/>
        <v>51033</v>
      </c>
      <c r="W656" s="109">
        <f t="shared" si="364"/>
        <v>0</v>
      </c>
      <c r="X656" s="95">
        <f t="shared" si="365"/>
        <v>0</v>
      </c>
      <c r="Y656" s="110">
        <f t="shared" si="366"/>
        <v>275</v>
      </c>
      <c r="Z656" s="111">
        <f t="shared" si="385"/>
        <v>0</v>
      </c>
      <c r="AA656" s="112">
        <f t="shared" si="386"/>
        <v>0</v>
      </c>
      <c r="AB656" s="112">
        <f t="shared" si="367"/>
        <v>0</v>
      </c>
      <c r="AC656" s="111">
        <f t="shared" si="398"/>
        <v>0</v>
      </c>
      <c r="AD656" s="113">
        <f t="shared" si="401"/>
        <v>0</v>
      </c>
      <c r="AE656" s="114">
        <f t="shared" si="387"/>
        <v>0</v>
      </c>
      <c r="AF656" s="86">
        <f t="shared" si="399"/>
        <v>51033</v>
      </c>
      <c r="AG656" s="86">
        <f t="shared" si="402"/>
        <v>50668</v>
      </c>
      <c r="AH656" s="211">
        <f t="shared" si="405"/>
        <v>0</v>
      </c>
      <c r="AI656" s="213">
        <f t="shared" si="403"/>
        <v>0</v>
      </c>
      <c r="AJ656" s="218">
        <f t="shared" si="400"/>
        <v>5452</v>
      </c>
      <c r="AK656" s="103">
        <f t="shared" si="388"/>
        <v>0</v>
      </c>
      <c r="AL656" s="82">
        <f t="shared" si="389"/>
        <v>0</v>
      </c>
      <c r="AM656" s="105">
        <f t="shared" si="390"/>
        <v>0</v>
      </c>
      <c r="AN656" s="87">
        <f t="shared" si="391"/>
        <v>274</v>
      </c>
      <c r="AO656" s="240">
        <f t="shared" si="392"/>
        <v>0</v>
      </c>
      <c r="AP656" s="87">
        <f t="shared" si="393"/>
        <v>0</v>
      </c>
      <c r="AQ656" s="85">
        <f t="shared" si="394"/>
        <v>0</v>
      </c>
      <c r="AR656" s="232">
        <f t="shared" si="368"/>
        <v>0</v>
      </c>
      <c r="AS656" s="112">
        <f t="shared" si="404"/>
        <v>0</v>
      </c>
      <c r="AT656" s="125">
        <f t="shared" si="369"/>
        <v>0</v>
      </c>
      <c r="AU656" s="256">
        <f t="shared" si="370"/>
        <v>0</v>
      </c>
      <c r="AV656" s="109">
        <f t="shared" si="371"/>
        <v>0</v>
      </c>
      <c r="AW656" s="199">
        <f t="shared" si="395"/>
        <v>0</v>
      </c>
      <c r="AX656" s="95">
        <f t="shared" si="372"/>
        <v>0</v>
      </c>
      <c r="AY656" s="194">
        <f t="shared" si="396"/>
        <v>0</v>
      </c>
      <c r="BA656" s="194">
        <f t="shared" si="397"/>
        <v>0</v>
      </c>
      <c r="BS656" s="96"/>
    </row>
    <row r="657" spans="1:71" hidden="1" x14ac:dyDescent="0.3">
      <c r="A657" s="21">
        <v>276</v>
      </c>
      <c r="B657" s="86">
        <f t="shared" si="357"/>
        <v>0</v>
      </c>
      <c r="C657" s="82">
        <f t="shared" si="358"/>
        <v>0</v>
      </c>
      <c r="D657" s="82">
        <f t="shared" si="360"/>
        <v>0</v>
      </c>
      <c r="E657" s="85">
        <f t="shared" si="359"/>
        <v>0</v>
      </c>
      <c r="F657" s="103">
        <f t="shared" si="373"/>
        <v>0</v>
      </c>
      <c r="G657" s="82">
        <f t="shared" si="374"/>
        <v>0</v>
      </c>
      <c r="H657" s="85">
        <f t="shared" si="375"/>
        <v>0</v>
      </c>
      <c r="I657" s="87">
        <f t="shared" si="376"/>
        <v>0</v>
      </c>
      <c r="J657" s="104">
        <f t="shared" si="377"/>
        <v>0</v>
      </c>
      <c r="K657" s="87">
        <f t="shared" si="361"/>
        <v>0</v>
      </c>
      <c r="L657" s="85">
        <f t="shared" si="362"/>
        <v>0</v>
      </c>
      <c r="M657" s="82">
        <f t="shared" si="378"/>
        <v>0</v>
      </c>
      <c r="N657" s="82">
        <f t="shared" si="363"/>
        <v>0</v>
      </c>
      <c r="O657" s="85">
        <f t="shared" si="379"/>
        <v>0</v>
      </c>
      <c r="P657" s="87">
        <f t="shared" si="380"/>
        <v>0</v>
      </c>
      <c r="Q657" s="85">
        <f t="shared" si="381"/>
        <v>0</v>
      </c>
      <c r="R657" s="87">
        <f t="shared" si="382"/>
        <v>0</v>
      </c>
      <c r="S657" s="85">
        <f t="shared" si="383"/>
        <v>0</v>
      </c>
      <c r="T657" s="87">
        <v>276</v>
      </c>
      <c r="U657" s="82"/>
      <c r="V657" s="108">
        <f t="shared" si="384"/>
        <v>51063</v>
      </c>
      <c r="W657" s="109">
        <f t="shared" si="364"/>
        <v>0</v>
      </c>
      <c r="X657" s="95">
        <f t="shared" si="365"/>
        <v>0</v>
      </c>
      <c r="Y657" s="110">
        <f t="shared" si="366"/>
        <v>276</v>
      </c>
      <c r="Z657" s="111">
        <f t="shared" si="385"/>
        <v>0</v>
      </c>
      <c r="AA657" s="112">
        <f t="shared" si="386"/>
        <v>0</v>
      </c>
      <c r="AB657" s="112">
        <f t="shared" si="367"/>
        <v>0</v>
      </c>
      <c r="AC657" s="111">
        <f t="shared" si="398"/>
        <v>0</v>
      </c>
      <c r="AD657" s="113">
        <f t="shared" si="401"/>
        <v>0</v>
      </c>
      <c r="AE657" s="114">
        <f t="shared" si="387"/>
        <v>0</v>
      </c>
      <c r="AF657" s="86">
        <f t="shared" si="399"/>
        <v>51063</v>
      </c>
      <c r="AG657" s="86">
        <f t="shared" si="402"/>
        <v>50698</v>
      </c>
      <c r="AH657" s="211">
        <f t="shared" si="405"/>
        <v>0</v>
      </c>
      <c r="AI657" s="213">
        <f t="shared" si="403"/>
        <v>0</v>
      </c>
      <c r="AJ657" s="218">
        <f t="shared" si="400"/>
        <v>5452</v>
      </c>
      <c r="AK657" s="103">
        <f t="shared" si="388"/>
        <v>0</v>
      </c>
      <c r="AL657" s="82">
        <f t="shared" si="389"/>
        <v>0</v>
      </c>
      <c r="AM657" s="105">
        <f t="shared" si="390"/>
        <v>0</v>
      </c>
      <c r="AN657" s="87">
        <f t="shared" si="391"/>
        <v>275</v>
      </c>
      <c r="AO657" s="240">
        <f t="shared" si="392"/>
        <v>0</v>
      </c>
      <c r="AP657" s="87">
        <f t="shared" si="393"/>
        <v>0</v>
      </c>
      <c r="AQ657" s="85">
        <f t="shared" si="394"/>
        <v>0</v>
      </c>
      <c r="AR657" s="232">
        <f t="shared" si="368"/>
        <v>0</v>
      </c>
      <c r="AS657" s="112">
        <f t="shared" si="404"/>
        <v>0</v>
      </c>
      <c r="AT657" s="125">
        <f t="shared" si="369"/>
        <v>0</v>
      </c>
      <c r="AU657" s="256">
        <f t="shared" si="370"/>
        <v>0</v>
      </c>
      <c r="AV657" s="109">
        <f t="shared" si="371"/>
        <v>0</v>
      </c>
      <c r="AW657" s="199">
        <f t="shared" si="395"/>
        <v>0</v>
      </c>
      <c r="AX657" s="95">
        <f t="shared" si="372"/>
        <v>0</v>
      </c>
      <c r="AY657" s="194">
        <f t="shared" si="396"/>
        <v>0</v>
      </c>
      <c r="BA657" s="194">
        <f t="shared" si="397"/>
        <v>0</v>
      </c>
      <c r="BS657" s="96"/>
    </row>
    <row r="658" spans="1:71" hidden="1" x14ac:dyDescent="0.3">
      <c r="A658" s="21">
        <v>277</v>
      </c>
      <c r="B658" s="86">
        <f t="shared" si="357"/>
        <v>0</v>
      </c>
      <c r="C658" s="82">
        <f t="shared" si="358"/>
        <v>0</v>
      </c>
      <c r="D658" s="82">
        <f t="shared" si="360"/>
        <v>0</v>
      </c>
      <c r="E658" s="85">
        <f t="shared" si="359"/>
        <v>0</v>
      </c>
      <c r="F658" s="103">
        <f t="shared" si="373"/>
        <v>0</v>
      </c>
      <c r="G658" s="82">
        <f t="shared" si="374"/>
        <v>0</v>
      </c>
      <c r="H658" s="85">
        <f t="shared" si="375"/>
        <v>0</v>
      </c>
      <c r="I658" s="87">
        <f t="shared" si="376"/>
        <v>0</v>
      </c>
      <c r="J658" s="104">
        <f t="shared" si="377"/>
        <v>0</v>
      </c>
      <c r="K658" s="87">
        <f t="shared" si="361"/>
        <v>0</v>
      </c>
      <c r="L658" s="85">
        <f t="shared" si="362"/>
        <v>0</v>
      </c>
      <c r="M658" s="82">
        <f t="shared" si="378"/>
        <v>0</v>
      </c>
      <c r="N658" s="82">
        <f t="shared" si="363"/>
        <v>0</v>
      </c>
      <c r="O658" s="85">
        <f t="shared" si="379"/>
        <v>0</v>
      </c>
      <c r="P658" s="87">
        <f t="shared" si="380"/>
        <v>0</v>
      </c>
      <c r="Q658" s="85">
        <f t="shared" si="381"/>
        <v>0</v>
      </c>
      <c r="R658" s="87">
        <f t="shared" si="382"/>
        <v>0</v>
      </c>
      <c r="S658" s="85">
        <f t="shared" si="383"/>
        <v>0</v>
      </c>
      <c r="T658" s="87">
        <v>277</v>
      </c>
      <c r="U658" s="82">
        <f>T658</f>
        <v>277</v>
      </c>
      <c r="V658" s="108">
        <f t="shared" si="384"/>
        <v>51094</v>
      </c>
      <c r="W658" s="109">
        <f t="shared" si="364"/>
        <v>0</v>
      </c>
      <c r="X658" s="95">
        <f t="shared" si="365"/>
        <v>0</v>
      </c>
      <c r="Y658" s="110">
        <f t="shared" si="366"/>
        <v>277</v>
      </c>
      <c r="Z658" s="111">
        <f t="shared" si="385"/>
        <v>0</v>
      </c>
      <c r="AA658" s="112">
        <f t="shared" si="386"/>
        <v>0</v>
      </c>
      <c r="AB658" s="112">
        <f t="shared" si="367"/>
        <v>0</v>
      </c>
      <c r="AC658" s="111">
        <f t="shared" si="398"/>
        <v>0</v>
      </c>
      <c r="AD658" s="113">
        <f t="shared" si="401"/>
        <v>0</v>
      </c>
      <c r="AE658" s="114">
        <f t="shared" si="387"/>
        <v>0</v>
      </c>
      <c r="AF658" s="86">
        <f t="shared" si="399"/>
        <v>51094</v>
      </c>
      <c r="AG658" s="86">
        <f t="shared" si="402"/>
        <v>50729</v>
      </c>
      <c r="AH658" s="211">
        <f t="shared" si="405"/>
        <v>0</v>
      </c>
      <c r="AI658" s="213">
        <f t="shared" si="403"/>
        <v>0</v>
      </c>
      <c r="AJ658" s="218">
        <f t="shared" si="400"/>
        <v>5452</v>
      </c>
      <c r="AK658" s="103">
        <f t="shared" si="388"/>
        <v>0</v>
      </c>
      <c r="AL658" s="82">
        <f t="shared" si="389"/>
        <v>0</v>
      </c>
      <c r="AM658" s="105">
        <f t="shared" si="390"/>
        <v>0</v>
      </c>
      <c r="AN658" s="87">
        <f t="shared" si="391"/>
        <v>276</v>
      </c>
      <c r="AO658" s="240">
        <f t="shared" si="392"/>
        <v>0</v>
      </c>
      <c r="AP658" s="87">
        <f t="shared" si="393"/>
        <v>0</v>
      </c>
      <c r="AQ658" s="85">
        <f t="shared" si="394"/>
        <v>0</v>
      </c>
      <c r="AR658" s="232">
        <f t="shared" si="368"/>
        <v>0</v>
      </c>
      <c r="AS658" s="112">
        <f t="shared" si="404"/>
        <v>0</v>
      </c>
      <c r="AT658" s="125">
        <f t="shared" si="369"/>
        <v>0</v>
      </c>
      <c r="AU658" s="256">
        <f t="shared" si="370"/>
        <v>0</v>
      </c>
      <c r="AV658" s="109">
        <f t="shared" si="371"/>
        <v>0</v>
      </c>
      <c r="AW658" s="199">
        <f t="shared" si="395"/>
        <v>0</v>
      </c>
      <c r="AX658" s="95">
        <f t="shared" si="372"/>
        <v>0</v>
      </c>
      <c r="AY658" s="194">
        <f t="shared" si="396"/>
        <v>0</v>
      </c>
      <c r="BA658" s="194">
        <f t="shared" si="397"/>
        <v>0</v>
      </c>
      <c r="BS658" s="96"/>
    </row>
    <row r="659" spans="1:71" hidden="1" x14ac:dyDescent="0.3">
      <c r="A659" s="21">
        <v>278</v>
      </c>
      <c r="B659" s="86">
        <f t="shared" si="357"/>
        <v>0</v>
      </c>
      <c r="C659" s="82">
        <f t="shared" si="358"/>
        <v>0</v>
      </c>
      <c r="D659" s="82">
        <f t="shared" si="360"/>
        <v>0</v>
      </c>
      <c r="E659" s="85">
        <f t="shared" si="359"/>
        <v>0</v>
      </c>
      <c r="F659" s="103">
        <f t="shared" si="373"/>
        <v>0</v>
      </c>
      <c r="G659" s="82">
        <f t="shared" si="374"/>
        <v>0</v>
      </c>
      <c r="H659" s="85">
        <f t="shared" si="375"/>
        <v>0</v>
      </c>
      <c r="I659" s="87">
        <f t="shared" si="376"/>
        <v>0</v>
      </c>
      <c r="J659" s="104">
        <f t="shared" si="377"/>
        <v>0</v>
      </c>
      <c r="K659" s="87">
        <f t="shared" si="361"/>
        <v>0</v>
      </c>
      <c r="L659" s="85">
        <f t="shared" si="362"/>
        <v>0</v>
      </c>
      <c r="M659" s="82">
        <f t="shared" si="378"/>
        <v>0</v>
      </c>
      <c r="N659" s="82">
        <f t="shared" si="363"/>
        <v>0</v>
      </c>
      <c r="O659" s="85">
        <f t="shared" si="379"/>
        <v>0</v>
      </c>
      <c r="P659" s="87">
        <f t="shared" si="380"/>
        <v>0</v>
      </c>
      <c r="Q659" s="85">
        <f t="shared" si="381"/>
        <v>0</v>
      </c>
      <c r="R659" s="87">
        <f t="shared" si="382"/>
        <v>0</v>
      </c>
      <c r="S659" s="85">
        <f t="shared" si="383"/>
        <v>0</v>
      </c>
      <c r="T659" s="87">
        <v>278</v>
      </c>
      <c r="U659" s="82"/>
      <c r="V659" s="108">
        <f t="shared" si="384"/>
        <v>51124</v>
      </c>
      <c r="W659" s="109">
        <f t="shared" si="364"/>
        <v>0</v>
      </c>
      <c r="X659" s="95">
        <f t="shared" si="365"/>
        <v>0</v>
      </c>
      <c r="Y659" s="110">
        <f t="shared" si="366"/>
        <v>278</v>
      </c>
      <c r="Z659" s="111">
        <f t="shared" si="385"/>
        <v>0</v>
      </c>
      <c r="AA659" s="112">
        <f t="shared" si="386"/>
        <v>0</v>
      </c>
      <c r="AB659" s="112">
        <f t="shared" si="367"/>
        <v>0</v>
      </c>
      <c r="AC659" s="111">
        <f t="shared" si="398"/>
        <v>0</v>
      </c>
      <c r="AD659" s="113">
        <f t="shared" si="401"/>
        <v>0</v>
      </c>
      <c r="AE659" s="114">
        <f t="shared" si="387"/>
        <v>0</v>
      </c>
      <c r="AF659" s="86">
        <f t="shared" si="399"/>
        <v>51124</v>
      </c>
      <c r="AG659" s="86">
        <f t="shared" si="402"/>
        <v>50759</v>
      </c>
      <c r="AH659" s="211">
        <f t="shared" si="405"/>
        <v>0</v>
      </c>
      <c r="AI659" s="213">
        <f t="shared" si="403"/>
        <v>0</v>
      </c>
      <c r="AJ659" s="218">
        <f t="shared" si="400"/>
        <v>5452</v>
      </c>
      <c r="AK659" s="103">
        <f t="shared" si="388"/>
        <v>0</v>
      </c>
      <c r="AL659" s="82">
        <f t="shared" si="389"/>
        <v>0</v>
      </c>
      <c r="AM659" s="105">
        <f t="shared" si="390"/>
        <v>0</v>
      </c>
      <c r="AN659" s="87">
        <f t="shared" si="391"/>
        <v>277</v>
      </c>
      <c r="AO659" s="240">
        <f t="shared" si="392"/>
        <v>0</v>
      </c>
      <c r="AP659" s="87">
        <f t="shared" si="393"/>
        <v>0</v>
      </c>
      <c r="AQ659" s="85">
        <f t="shared" si="394"/>
        <v>0</v>
      </c>
      <c r="AR659" s="232">
        <f t="shared" si="368"/>
        <v>0</v>
      </c>
      <c r="AS659" s="112">
        <f t="shared" si="404"/>
        <v>0</v>
      </c>
      <c r="AT659" s="125">
        <f t="shared" si="369"/>
        <v>0</v>
      </c>
      <c r="AU659" s="256">
        <f t="shared" si="370"/>
        <v>0</v>
      </c>
      <c r="AV659" s="109">
        <f t="shared" si="371"/>
        <v>0</v>
      </c>
      <c r="AW659" s="199">
        <f t="shared" si="395"/>
        <v>0</v>
      </c>
      <c r="AX659" s="95">
        <f t="shared" si="372"/>
        <v>0</v>
      </c>
      <c r="AY659" s="194">
        <f t="shared" si="396"/>
        <v>0</v>
      </c>
      <c r="BA659" s="194">
        <f t="shared" si="397"/>
        <v>0</v>
      </c>
      <c r="BS659" s="96"/>
    </row>
    <row r="660" spans="1:71" hidden="1" x14ac:dyDescent="0.3">
      <c r="A660" s="21">
        <v>279</v>
      </c>
      <c r="B660" s="86">
        <f t="shared" si="357"/>
        <v>0</v>
      </c>
      <c r="C660" s="82">
        <f t="shared" si="358"/>
        <v>0</v>
      </c>
      <c r="D660" s="82">
        <f t="shared" si="360"/>
        <v>0</v>
      </c>
      <c r="E660" s="85">
        <f t="shared" si="359"/>
        <v>0</v>
      </c>
      <c r="F660" s="103">
        <f t="shared" si="373"/>
        <v>0</v>
      </c>
      <c r="G660" s="82">
        <f t="shared" si="374"/>
        <v>0</v>
      </c>
      <c r="H660" s="85">
        <f t="shared" si="375"/>
        <v>0</v>
      </c>
      <c r="I660" s="87">
        <f t="shared" si="376"/>
        <v>0</v>
      </c>
      <c r="J660" s="104">
        <f t="shared" si="377"/>
        <v>0</v>
      </c>
      <c r="K660" s="87">
        <f t="shared" si="361"/>
        <v>0</v>
      </c>
      <c r="L660" s="85">
        <f t="shared" si="362"/>
        <v>0</v>
      </c>
      <c r="M660" s="82">
        <f t="shared" si="378"/>
        <v>0</v>
      </c>
      <c r="N660" s="82">
        <f t="shared" si="363"/>
        <v>0</v>
      </c>
      <c r="O660" s="85">
        <f t="shared" si="379"/>
        <v>0</v>
      </c>
      <c r="P660" s="87">
        <f t="shared" si="380"/>
        <v>0</v>
      </c>
      <c r="Q660" s="85">
        <f t="shared" si="381"/>
        <v>0</v>
      </c>
      <c r="R660" s="87">
        <f t="shared" si="382"/>
        <v>0</v>
      </c>
      <c r="S660" s="85">
        <f t="shared" si="383"/>
        <v>0</v>
      </c>
      <c r="T660" s="87">
        <v>279</v>
      </c>
      <c r="U660" s="82"/>
      <c r="V660" s="108">
        <f t="shared" si="384"/>
        <v>51155</v>
      </c>
      <c r="W660" s="109">
        <f t="shared" si="364"/>
        <v>0</v>
      </c>
      <c r="X660" s="95">
        <f t="shared" si="365"/>
        <v>0</v>
      </c>
      <c r="Y660" s="110">
        <f t="shared" si="366"/>
        <v>279</v>
      </c>
      <c r="Z660" s="111">
        <f t="shared" si="385"/>
        <v>0</v>
      </c>
      <c r="AA660" s="112">
        <f t="shared" si="386"/>
        <v>0</v>
      </c>
      <c r="AB660" s="112">
        <f t="shared" si="367"/>
        <v>0</v>
      </c>
      <c r="AC660" s="111">
        <f t="shared" si="398"/>
        <v>0</v>
      </c>
      <c r="AD660" s="113">
        <f t="shared" si="401"/>
        <v>0</v>
      </c>
      <c r="AE660" s="114">
        <f t="shared" si="387"/>
        <v>0</v>
      </c>
      <c r="AF660" s="86">
        <f t="shared" si="399"/>
        <v>51155</v>
      </c>
      <c r="AG660" s="86">
        <f t="shared" si="402"/>
        <v>50790</v>
      </c>
      <c r="AH660" s="211">
        <f t="shared" si="405"/>
        <v>0</v>
      </c>
      <c r="AI660" s="213">
        <f t="shared" si="403"/>
        <v>0</v>
      </c>
      <c r="AJ660" s="218">
        <f t="shared" si="400"/>
        <v>5452</v>
      </c>
      <c r="AK660" s="103">
        <f t="shared" si="388"/>
        <v>0</v>
      </c>
      <c r="AL660" s="82">
        <f t="shared" si="389"/>
        <v>0</v>
      </c>
      <c r="AM660" s="105">
        <f t="shared" si="390"/>
        <v>0</v>
      </c>
      <c r="AN660" s="87">
        <f t="shared" si="391"/>
        <v>278</v>
      </c>
      <c r="AO660" s="240">
        <f t="shared" si="392"/>
        <v>0</v>
      </c>
      <c r="AP660" s="87">
        <f t="shared" si="393"/>
        <v>0</v>
      </c>
      <c r="AQ660" s="85">
        <f t="shared" si="394"/>
        <v>0</v>
      </c>
      <c r="AR660" s="232">
        <f t="shared" si="368"/>
        <v>0</v>
      </c>
      <c r="AS660" s="112">
        <f t="shared" si="404"/>
        <v>0</v>
      </c>
      <c r="AT660" s="125">
        <f t="shared" si="369"/>
        <v>0</v>
      </c>
      <c r="AU660" s="256">
        <f t="shared" si="370"/>
        <v>0</v>
      </c>
      <c r="AV660" s="109">
        <f t="shared" si="371"/>
        <v>0</v>
      </c>
      <c r="AW660" s="199">
        <f t="shared" si="395"/>
        <v>0</v>
      </c>
      <c r="AX660" s="95">
        <f t="shared" si="372"/>
        <v>0</v>
      </c>
      <c r="AY660" s="194">
        <f t="shared" si="396"/>
        <v>0</v>
      </c>
      <c r="BA660" s="194">
        <f t="shared" si="397"/>
        <v>0</v>
      </c>
      <c r="BS660" s="96"/>
    </row>
    <row r="661" spans="1:71" hidden="1" x14ac:dyDescent="0.3">
      <c r="A661" s="21">
        <v>280</v>
      </c>
      <c r="B661" s="86">
        <f t="shared" si="357"/>
        <v>0</v>
      </c>
      <c r="C661" s="82">
        <f t="shared" si="358"/>
        <v>0</v>
      </c>
      <c r="D661" s="82">
        <f t="shared" si="360"/>
        <v>0</v>
      </c>
      <c r="E661" s="85">
        <f t="shared" si="359"/>
        <v>0</v>
      </c>
      <c r="F661" s="103">
        <f t="shared" si="373"/>
        <v>0</v>
      </c>
      <c r="G661" s="82">
        <f t="shared" si="374"/>
        <v>0</v>
      </c>
      <c r="H661" s="85">
        <f t="shared" si="375"/>
        <v>0</v>
      </c>
      <c r="I661" s="87">
        <f t="shared" si="376"/>
        <v>0</v>
      </c>
      <c r="J661" s="104">
        <f t="shared" si="377"/>
        <v>0</v>
      </c>
      <c r="K661" s="87">
        <f t="shared" si="361"/>
        <v>0</v>
      </c>
      <c r="L661" s="85">
        <f t="shared" si="362"/>
        <v>0</v>
      </c>
      <c r="M661" s="82">
        <f t="shared" si="378"/>
        <v>0</v>
      </c>
      <c r="N661" s="82">
        <f t="shared" si="363"/>
        <v>0</v>
      </c>
      <c r="O661" s="85">
        <f t="shared" si="379"/>
        <v>0</v>
      </c>
      <c r="P661" s="87">
        <f t="shared" si="380"/>
        <v>0</v>
      </c>
      <c r="Q661" s="85">
        <f t="shared" si="381"/>
        <v>0</v>
      </c>
      <c r="R661" s="87">
        <f t="shared" si="382"/>
        <v>0</v>
      </c>
      <c r="S661" s="85">
        <f t="shared" si="383"/>
        <v>0</v>
      </c>
      <c r="T661" s="87">
        <v>280</v>
      </c>
      <c r="U661" s="82"/>
      <c r="V661" s="108">
        <f t="shared" si="384"/>
        <v>51186</v>
      </c>
      <c r="W661" s="109">
        <f t="shared" si="364"/>
        <v>0</v>
      </c>
      <c r="X661" s="95">
        <f t="shared" si="365"/>
        <v>0</v>
      </c>
      <c r="Y661" s="110">
        <f t="shared" si="366"/>
        <v>280</v>
      </c>
      <c r="Z661" s="111">
        <f t="shared" si="385"/>
        <v>0</v>
      </c>
      <c r="AA661" s="112">
        <f t="shared" si="386"/>
        <v>0</v>
      </c>
      <c r="AB661" s="112">
        <f t="shared" si="367"/>
        <v>0</v>
      </c>
      <c r="AC661" s="111">
        <f t="shared" si="398"/>
        <v>0</v>
      </c>
      <c r="AD661" s="113">
        <f t="shared" si="401"/>
        <v>0</v>
      </c>
      <c r="AE661" s="114">
        <f t="shared" si="387"/>
        <v>0</v>
      </c>
      <c r="AF661" s="86">
        <f t="shared" si="399"/>
        <v>51186</v>
      </c>
      <c r="AG661" s="86">
        <f t="shared" si="402"/>
        <v>50821</v>
      </c>
      <c r="AH661" s="211">
        <f t="shared" si="405"/>
        <v>0</v>
      </c>
      <c r="AI661" s="213">
        <f t="shared" si="403"/>
        <v>0</v>
      </c>
      <c r="AJ661" s="218">
        <f t="shared" si="400"/>
        <v>5452</v>
      </c>
      <c r="AK661" s="103">
        <f t="shared" si="388"/>
        <v>0</v>
      </c>
      <c r="AL661" s="82">
        <f t="shared" si="389"/>
        <v>0</v>
      </c>
      <c r="AM661" s="105">
        <f t="shared" si="390"/>
        <v>0</v>
      </c>
      <c r="AN661" s="87">
        <f t="shared" si="391"/>
        <v>279</v>
      </c>
      <c r="AO661" s="240">
        <f t="shared" si="392"/>
        <v>0</v>
      </c>
      <c r="AP661" s="87">
        <f t="shared" si="393"/>
        <v>0</v>
      </c>
      <c r="AQ661" s="85">
        <f t="shared" si="394"/>
        <v>0</v>
      </c>
      <c r="AR661" s="232">
        <f t="shared" si="368"/>
        <v>0</v>
      </c>
      <c r="AS661" s="112">
        <f t="shared" si="404"/>
        <v>0</v>
      </c>
      <c r="AT661" s="125">
        <f t="shared" si="369"/>
        <v>0</v>
      </c>
      <c r="AU661" s="256">
        <f t="shared" si="370"/>
        <v>0</v>
      </c>
      <c r="AV661" s="109">
        <f t="shared" si="371"/>
        <v>0</v>
      </c>
      <c r="AW661" s="199">
        <f t="shared" si="395"/>
        <v>0</v>
      </c>
      <c r="AX661" s="95">
        <f t="shared" si="372"/>
        <v>0</v>
      </c>
      <c r="AY661" s="194">
        <f t="shared" si="396"/>
        <v>0</v>
      </c>
      <c r="BA661" s="194">
        <f t="shared" si="397"/>
        <v>0</v>
      </c>
      <c r="BS661" s="96"/>
    </row>
    <row r="662" spans="1:71" hidden="1" x14ac:dyDescent="0.3">
      <c r="A662" s="21">
        <v>281</v>
      </c>
      <c r="B662" s="86">
        <f t="shared" si="357"/>
        <v>0</v>
      </c>
      <c r="C662" s="82">
        <f t="shared" si="358"/>
        <v>0</v>
      </c>
      <c r="D662" s="82">
        <f t="shared" si="360"/>
        <v>0</v>
      </c>
      <c r="E662" s="85">
        <f t="shared" si="359"/>
        <v>0</v>
      </c>
      <c r="F662" s="103">
        <f t="shared" si="373"/>
        <v>0</v>
      </c>
      <c r="G662" s="82">
        <f t="shared" si="374"/>
        <v>0</v>
      </c>
      <c r="H662" s="85">
        <f t="shared" si="375"/>
        <v>0</v>
      </c>
      <c r="I662" s="87">
        <f t="shared" si="376"/>
        <v>0</v>
      </c>
      <c r="J662" s="104">
        <f t="shared" si="377"/>
        <v>0</v>
      </c>
      <c r="K662" s="87">
        <f t="shared" si="361"/>
        <v>0</v>
      </c>
      <c r="L662" s="85">
        <f t="shared" si="362"/>
        <v>0</v>
      </c>
      <c r="M662" s="82">
        <f t="shared" si="378"/>
        <v>0</v>
      </c>
      <c r="N662" s="82">
        <f t="shared" si="363"/>
        <v>0</v>
      </c>
      <c r="O662" s="85">
        <f t="shared" si="379"/>
        <v>0</v>
      </c>
      <c r="P662" s="87">
        <f t="shared" si="380"/>
        <v>0</v>
      </c>
      <c r="Q662" s="85">
        <f t="shared" si="381"/>
        <v>0</v>
      </c>
      <c r="R662" s="87">
        <f t="shared" si="382"/>
        <v>0</v>
      </c>
      <c r="S662" s="85">
        <f t="shared" si="383"/>
        <v>0</v>
      </c>
      <c r="T662" s="87">
        <v>281</v>
      </c>
      <c r="U662" s="82"/>
      <c r="V662" s="108">
        <f t="shared" si="384"/>
        <v>51215</v>
      </c>
      <c r="W662" s="109">
        <f t="shared" si="364"/>
        <v>0</v>
      </c>
      <c r="X662" s="95">
        <f t="shared" si="365"/>
        <v>0</v>
      </c>
      <c r="Y662" s="110">
        <f t="shared" si="366"/>
        <v>281</v>
      </c>
      <c r="Z662" s="111">
        <f t="shared" si="385"/>
        <v>0</v>
      </c>
      <c r="AA662" s="112">
        <f t="shared" si="386"/>
        <v>0</v>
      </c>
      <c r="AB662" s="112">
        <f t="shared" si="367"/>
        <v>0</v>
      </c>
      <c r="AC662" s="111">
        <f t="shared" si="398"/>
        <v>0</v>
      </c>
      <c r="AD662" s="113">
        <f t="shared" si="401"/>
        <v>0</v>
      </c>
      <c r="AE662" s="114">
        <f t="shared" si="387"/>
        <v>0</v>
      </c>
      <c r="AF662" s="86">
        <f t="shared" si="399"/>
        <v>51215</v>
      </c>
      <c r="AG662" s="86">
        <f t="shared" si="402"/>
        <v>50849</v>
      </c>
      <c r="AH662" s="211">
        <f t="shared" si="405"/>
        <v>0</v>
      </c>
      <c r="AI662" s="213">
        <f t="shared" si="403"/>
        <v>0</v>
      </c>
      <c r="AJ662" s="218">
        <f t="shared" si="400"/>
        <v>5452</v>
      </c>
      <c r="AK662" s="103">
        <f t="shared" si="388"/>
        <v>0</v>
      </c>
      <c r="AL662" s="82">
        <f t="shared" si="389"/>
        <v>0</v>
      </c>
      <c r="AM662" s="105">
        <f t="shared" si="390"/>
        <v>0</v>
      </c>
      <c r="AN662" s="87">
        <f t="shared" si="391"/>
        <v>280</v>
      </c>
      <c r="AO662" s="240">
        <f t="shared" si="392"/>
        <v>0</v>
      </c>
      <c r="AP662" s="87">
        <f t="shared" si="393"/>
        <v>0</v>
      </c>
      <c r="AQ662" s="85">
        <f t="shared" si="394"/>
        <v>0</v>
      </c>
      <c r="AR662" s="232">
        <f t="shared" si="368"/>
        <v>0</v>
      </c>
      <c r="AS662" s="112">
        <f t="shared" si="404"/>
        <v>0</v>
      </c>
      <c r="AT662" s="125">
        <f t="shared" si="369"/>
        <v>0</v>
      </c>
      <c r="AU662" s="256">
        <f t="shared" si="370"/>
        <v>0</v>
      </c>
      <c r="AV662" s="109">
        <f t="shared" si="371"/>
        <v>0</v>
      </c>
      <c r="AW662" s="199">
        <f t="shared" si="395"/>
        <v>0</v>
      </c>
      <c r="AX662" s="95">
        <f t="shared" si="372"/>
        <v>0</v>
      </c>
      <c r="AY662" s="194">
        <f t="shared" si="396"/>
        <v>0</v>
      </c>
      <c r="BA662" s="194">
        <f t="shared" si="397"/>
        <v>0</v>
      </c>
      <c r="BS662" s="96"/>
    </row>
    <row r="663" spans="1:71" hidden="1" x14ac:dyDescent="0.3">
      <c r="A663" s="21">
        <v>282</v>
      </c>
      <c r="B663" s="86">
        <f t="shared" si="357"/>
        <v>0</v>
      </c>
      <c r="C663" s="82">
        <f t="shared" si="358"/>
        <v>0</v>
      </c>
      <c r="D663" s="82">
        <f t="shared" si="360"/>
        <v>0</v>
      </c>
      <c r="E663" s="85">
        <f t="shared" si="359"/>
        <v>0</v>
      </c>
      <c r="F663" s="103">
        <f t="shared" si="373"/>
        <v>0</v>
      </c>
      <c r="G663" s="82">
        <f t="shared" si="374"/>
        <v>0</v>
      </c>
      <c r="H663" s="85">
        <f t="shared" si="375"/>
        <v>0</v>
      </c>
      <c r="I663" s="87">
        <f t="shared" si="376"/>
        <v>0</v>
      </c>
      <c r="J663" s="104">
        <f t="shared" si="377"/>
        <v>0</v>
      </c>
      <c r="K663" s="87">
        <f t="shared" si="361"/>
        <v>0</v>
      </c>
      <c r="L663" s="85">
        <f t="shared" si="362"/>
        <v>0</v>
      </c>
      <c r="M663" s="82">
        <f t="shared" si="378"/>
        <v>0</v>
      </c>
      <c r="N663" s="82">
        <f t="shared" si="363"/>
        <v>0</v>
      </c>
      <c r="O663" s="85">
        <f t="shared" si="379"/>
        <v>0</v>
      </c>
      <c r="P663" s="87">
        <f t="shared" si="380"/>
        <v>0</v>
      </c>
      <c r="Q663" s="85">
        <f t="shared" si="381"/>
        <v>0</v>
      </c>
      <c r="R663" s="87">
        <f t="shared" si="382"/>
        <v>0</v>
      </c>
      <c r="S663" s="85">
        <f t="shared" si="383"/>
        <v>0</v>
      </c>
      <c r="T663" s="87">
        <v>282</v>
      </c>
      <c r="U663" s="82"/>
      <c r="V663" s="108">
        <f t="shared" si="384"/>
        <v>51246</v>
      </c>
      <c r="W663" s="109">
        <f t="shared" si="364"/>
        <v>0</v>
      </c>
      <c r="X663" s="95">
        <f t="shared" si="365"/>
        <v>0</v>
      </c>
      <c r="Y663" s="110">
        <f t="shared" si="366"/>
        <v>282</v>
      </c>
      <c r="Z663" s="111">
        <f t="shared" si="385"/>
        <v>0</v>
      </c>
      <c r="AA663" s="112">
        <f t="shared" si="386"/>
        <v>0</v>
      </c>
      <c r="AB663" s="112">
        <f t="shared" si="367"/>
        <v>0</v>
      </c>
      <c r="AC663" s="111">
        <f t="shared" si="398"/>
        <v>0</v>
      </c>
      <c r="AD663" s="113">
        <f t="shared" si="401"/>
        <v>0</v>
      </c>
      <c r="AE663" s="114">
        <f t="shared" si="387"/>
        <v>0</v>
      </c>
      <c r="AF663" s="86">
        <f t="shared" si="399"/>
        <v>51246</v>
      </c>
      <c r="AG663" s="86">
        <f t="shared" si="402"/>
        <v>50880</v>
      </c>
      <c r="AH663" s="211">
        <f t="shared" si="405"/>
        <v>0</v>
      </c>
      <c r="AI663" s="213">
        <f t="shared" si="403"/>
        <v>0</v>
      </c>
      <c r="AJ663" s="218">
        <f t="shared" si="400"/>
        <v>5452</v>
      </c>
      <c r="AK663" s="103">
        <f t="shared" si="388"/>
        <v>0</v>
      </c>
      <c r="AL663" s="82">
        <f t="shared" si="389"/>
        <v>0</v>
      </c>
      <c r="AM663" s="105">
        <f t="shared" si="390"/>
        <v>0</v>
      </c>
      <c r="AN663" s="87">
        <f t="shared" si="391"/>
        <v>281</v>
      </c>
      <c r="AO663" s="240">
        <f t="shared" si="392"/>
        <v>0</v>
      </c>
      <c r="AP663" s="87">
        <f t="shared" si="393"/>
        <v>0</v>
      </c>
      <c r="AQ663" s="85">
        <f t="shared" si="394"/>
        <v>0</v>
      </c>
      <c r="AR663" s="232">
        <f t="shared" si="368"/>
        <v>0</v>
      </c>
      <c r="AS663" s="112">
        <f t="shared" si="404"/>
        <v>0</v>
      </c>
      <c r="AT663" s="125">
        <f t="shared" si="369"/>
        <v>0</v>
      </c>
      <c r="AU663" s="256">
        <f t="shared" si="370"/>
        <v>0</v>
      </c>
      <c r="AV663" s="109">
        <f t="shared" si="371"/>
        <v>0</v>
      </c>
      <c r="AW663" s="199">
        <f t="shared" si="395"/>
        <v>0</v>
      </c>
      <c r="AX663" s="95">
        <f t="shared" si="372"/>
        <v>0</v>
      </c>
      <c r="AY663" s="194">
        <f t="shared" si="396"/>
        <v>0</v>
      </c>
      <c r="BA663" s="194">
        <f t="shared" si="397"/>
        <v>0</v>
      </c>
      <c r="BS663" s="96"/>
    </row>
    <row r="664" spans="1:71" hidden="1" x14ac:dyDescent="0.3">
      <c r="A664" s="21">
        <v>283</v>
      </c>
      <c r="B664" s="86">
        <f t="shared" si="357"/>
        <v>0</v>
      </c>
      <c r="C664" s="82">
        <f t="shared" si="358"/>
        <v>0</v>
      </c>
      <c r="D664" s="82">
        <f t="shared" si="360"/>
        <v>0</v>
      </c>
      <c r="E664" s="85">
        <f t="shared" si="359"/>
        <v>0</v>
      </c>
      <c r="F664" s="103">
        <f t="shared" si="373"/>
        <v>0</v>
      </c>
      <c r="G664" s="82">
        <f t="shared" si="374"/>
        <v>0</v>
      </c>
      <c r="H664" s="85">
        <f t="shared" si="375"/>
        <v>0</v>
      </c>
      <c r="I664" s="87">
        <f t="shared" si="376"/>
        <v>0</v>
      </c>
      <c r="J664" s="104">
        <f t="shared" si="377"/>
        <v>0</v>
      </c>
      <c r="K664" s="87">
        <f t="shared" si="361"/>
        <v>0</v>
      </c>
      <c r="L664" s="85">
        <f t="shared" si="362"/>
        <v>0</v>
      </c>
      <c r="M664" s="82">
        <f t="shared" si="378"/>
        <v>0</v>
      </c>
      <c r="N664" s="82">
        <f t="shared" si="363"/>
        <v>0</v>
      </c>
      <c r="O664" s="85">
        <f t="shared" si="379"/>
        <v>0</v>
      </c>
      <c r="P664" s="87">
        <f t="shared" si="380"/>
        <v>0</v>
      </c>
      <c r="Q664" s="85">
        <f t="shared" si="381"/>
        <v>0</v>
      </c>
      <c r="R664" s="87">
        <f t="shared" si="382"/>
        <v>0</v>
      </c>
      <c r="S664" s="85">
        <f t="shared" si="383"/>
        <v>0</v>
      </c>
      <c r="T664" s="87">
        <v>283</v>
      </c>
      <c r="U664" s="82"/>
      <c r="V664" s="108">
        <f t="shared" si="384"/>
        <v>51276</v>
      </c>
      <c r="W664" s="109">
        <f t="shared" si="364"/>
        <v>0</v>
      </c>
      <c r="X664" s="95">
        <f t="shared" si="365"/>
        <v>0</v>
      </c>
      <c r="Y664" s="110">
        <f t="shared" si="366"/>
        <v>283</v>
      </c>
      <c r="Z664" s="111">
        <f t="shared" si="385"/>
        <v>0</v>
      </c>
      <c r="AA664" s="112">
        <f t="shared" si="386"/>
        <v>0</v>
      </c>
      <c r="AB664" s="112">
        <f t="shared" si="367"/>
        <v>0</v>
      </c>
      <c r="AC664" s="111">
        <f t="shared" si="398"/>
        <v>0</v>
      </c>
      <c r="AD664" s="113">
        <f t="shared" si="401"/>
        <v>0</v>
      </c>
      <c r="AE664" s="114">
        <f t="shared" si="387"/>
        <v>0</v>
      </c>
      <c r="AF664" s="86">
        <f t="shared" si="399"/>
        <v>51276</v>
      </c>
      <c r="AG664" s="86">
        <f t="shared" si="402"/>
        <v>50910</v>
      </c>
      <c r="AH664" s="211">
        <f t="shared" si="405"/>
        <v>0</v>
      </c>
      <c r="AI664" s="213">
        <f t="shared" si="403"/>
        <v>0</v>
      </c>
      <c r="AJ664" s="218">
        <f t="shared" si="400"/>
        <v>5452</v>
      </c>
      <c r="AK664" s="103">
        <f t="shared" si="388"/>
        <v>0</v>
      </c>
      <c r="AL664" s="82">
        <f t="shared" si="389"/>
        <v>0</v>
      </c>
      <c r="AM664" s="105">
        <f t="shared" si="390"/>
        <v>0</v>
      </c>
      <c r="AN664" s="87">
        <f t="shared" si="391"/>
        <v>282</v>
      </c>
      <c r="AO664" s="240">
        <f t="shared" si="392"/>
        <v>0</v>
      </c>
      <c r="AP664" s="87">
        <f t="shared" si="393"/>
        <v>0</v>
      </c>
      <c r="AQ664" s="85">
        <f t="shared" si="394"/>
        <v>0</v>
      </c>
      <c r="AR664" s="232">
        <f t="shared" si="368"/>
        <v>0</v>
      </c>
      <c r="AS664" s="112">
        <f t="shared" si="404"/>
        <v>0</v>
      </c>
      <c r="AT664" s="125">
        <f t="shared" si="369"/>
        <v>0</v>
      </c>
      <c r="AU664" s="256">
        <f t="shared" si="370"/>
        <v>0</v>
      </c>
      <c r="AV664" s="109">
        <f t="shared" si="371"/>
        <v>0</v>
      </c>
      <c r="AW664" s="199">
        <f t="shared" si="395"/>
        <v>0</v>
      </c>
      <c r="AX664" s="95">
        <f t="shared" si="372"/>
        <v>0</v>
      </c>
      <c r="AY664" s="194">
        <f t="shared" si="396"/>
        <v>0</v>
      </c>
      <c r="BA664" s="194">
        <f t="shared" si="397"/>
        <v>0</v>
      </c>
      <c r="BS664" s="96"/>
    </row>
    <row r="665" spans="1:71" hidden="1" x14ac:dyDescent="0.3">
      <c r="A665" s="21">
        <v>284</v>
      </c>
      <c r="B665" s="86">
        <f t="shared" si="357"/>
        <v>0</v>
      </c>
      <c r="C665" s="82">
        <f t="shared" si="358"/>
        <v>0</v>
      </c>
      <c r="D665" s="82">
        <f t="shared" si="360"/>
        <v>0</v>
      </c>
      <c r="E665" s="85">
        <f t="shared" si="359"/>
        <v>0</v>
      </c>
      <c r="F665" s="103">
        <f t="shared" si="373"/>
        <v>0</v>
      </c>
      <c r="G665" s="82">
        <f t="shared" si="374"/>
        <v>0</v>
      </c>
      <c r="H665" s="85">
        <f t="shared" si="375"/>
        <v>0</v>
      </c>
      <c r="I665" s="87">
        <f t="shared" si="376"/>
        <v>0</v>
      </c>
      <c r="J665" s="104">
        <f t="shared" si="377"/>
        <v>0</v>
      </c>
      <c r="K665" s="87">
        <f t="shared" si="361"/>
        <v>0</v>
      </c>
      <c r="L665" s="85">
        <f t="shared" si="362"/>
        <v>0</v>
      </c>
      <c r="M665" s="82">
        <f t="shared" si="378"/>
        <v>0</v>
      </c>
      <c r="N665" s="82">
        <f t="shared" si="363"/>
        <v>0</v>
      </c>
      <c r="O665" s="85">
        <f t="shared" si="379"/>
        <v>0</v>
      </c>
      <c r="P665" s="87">
        <f t="shared" si="380"/>
        <v>0</v>
      </c>
      <c r="Q665" s="85">
        <f t="shared" si="381"/>
        <v>0</v>
      </c>
      <c r="R665" s="87">
        <f t="shared" si="382"/>
        <v>0</v>
      </c>
      <c r="S665" s="85">
        <f t="shared" si="383"/>
        <v>0</v>
      </c>
      <c r="T665" s="87">
        <v>284</v>
      </c>
      <c r="U665" s="82"/>
      <c r="V665" s="108">
        <f t="shared" si="384"/>
        <v>51307</v>
      </c>
      <c r="W665" s="109">
        <f t="shared" si="364"/>
        <v>0</v>
      </c>
      <c r="X665" s="95">
        <f t="shared" si="365"/>
        <v>0</v>
      </c>
      <c r="Y665" s="110">
        <f t="shared" si="366"/>
        <v>284</v>
      </c>
      <c r="Z665" s="111">
        <f t="shared" si="385"/>
        <v>0</v>
      </c>
      <c r="AA665" s="112">
        <f t="shared" si="386"/>
        <v>0</v>
      </c>
      <c r="AB665" s="112">
        <f t="shared" si="367"/>
        <v>0</v>
      </c>
      <c r="AC665" s="111">
        <f t="shared" si="398"/>
        <v>0</v>
      </c>
      <c r="AD665" s="113">
        <f t="shared" si="401"/>
        <v>0</v>
      </c>
      <c r="AE665" s="114">
        <f t="shared" si="387"/>
        <v>0</v>
      </c>
      <c r="AF665" s="86">
        <f t="shared" si="399"/>
        <v>51307</v>
      </c>
      <c r="AG665" s="86">
        <f t="shared" si="402"/>
        <v>50941</v>
      </c>
      <c r="AH665" s="211">
        <f t="shared" si="405"/>
        <v>0</v>
      </c>
      <c r="AI665" s="213">
        <f t="shared" si="403"/>
        <v>0</v>
      </c>
      <c r="AJ665" s="218">
        <f t="shared" si="400"/>
        <v>5452</v>
      </c>
      <c r="AK665" s="103">
        <f t="shared" si="388"/>
        <v>0</v>
      </c>
      <c r="AL665" s="82">
        <f t="shared" si="389"/>
        <v>0</v>
      </c>
      <c r="AM665" s="105">
        <f t="shared" si="390"/>
        <v>0</v>
      </c>
      <c r="AN665" s="87">
        <f t="shared" si="391"/>
        <v>283</v>
      </c>
      <c r="AO665" s="240">
        <f t="shared" si="392"/>
        <v>0</v>
      </c>
      <c r="AP665" s="87">
        <f t="shared" si="393"/>
        <v>0</v>
      </c>
      <c r="AQ665" s="85">
        <f t="shared" si="394"/>
        <v>0</v>
      </c>
      <c r="AR665" s="232">
        <f t="shared" si="368"/>
        <v>0</v>
      </c>
      <c r="AS665" s="112">
        <f t="shared" si="404"/>
        <v>0</v>
      </c>
      <c r="AT665" s="125">
        <f t="shared" si="369"/>
        <v>0</v>
      </c>
      <c r="AU665" s="256">
        <f t="shared" si="370"/>
        <v>0</v>
      </c>
      <c r="AV665" s="109">
        <f t="shared" si="371"/>
        <v>0</v>
      </c>
      <c r="AW665" s="199">
        <f t="shared" si="395"/>
        <v>0</v>
      </c>
      <c r="AX665" s="95">
        <f t="shared" si="372"/>
        <v>0</v>
      </c>
      <c r="AY665" s="194">
        <f t="shared" si="396"/>
        <v>0</v>
      </c>
      <c r="BA665" s="194">
        <f t="shared" si="397"/>
        <v>0</v>
      </c>
      <c r="BS665" s="96"/>
    </row>
    <row r="666" spans="1:71" hidden="1" x14ac:dyDescent="0.3">
      <c r="A666" s="21">
        <v>285</v>
      </c>
      <c r="B666" s="86">
        <f t="shared" si="357"/>
        <v>0</v>
      </c>
      <c r="C666" s="82">
        <f t="shared" si="358"/>
        <v>0</v>
      </c>
      <c r="D666" s="82">
        <f t="shared" si="360"/>
        <v>0</v>
      </c>
      <c r="E666" s="85">
        <f t="shared" si="359"/>
        <v>0</v>
      </c>
      <c r="F666" s="103">
        <f t="shared" si="373"/>
        <v>0</v>
      </c>
      <c r="G666" s="82">
        <f t="shared" si="374"/>
        <v>0</v>
      </c>
      <c r="H666" s="85">
        <f t="shared" si="375"/>
        <v>0</v>
      </c>
      <c r="I666" s="87">
        <f t="shared" si="376"/>
        <v>0</v>
      </c>
      <c r="J666" s="104">
        <f t="shared" si="377"/>
        <v>0</v>
      </c>
      <c r="K666" s="87">
        <f t="shared" si="361"/>
        <v>0</v>
      </c>
      <c r="L666" s="85">
        <f t="shared" si="362"/>
        <v>0</v>
      </c>
      <c r="M666" s="82">
        <f t="shared" si="378"/>
        <v>0</v>
      </c>
      <c r="N666" s="82">
        <f t="shared" si="363"/>
        <v>0</v>
      </c>
      <c r="O666" s="85">
        <f t="shared" si="379"/>
        <v>0</v>
      </c>
      <c r="P666" s="87">
        <f t="shared" si="380"/>
        <v>0</v>
      </c>
      <c r="Q666" s="85">
        <f t="shared" si="381"/>
        <v>0</v>
      </c>
      <c r="R666" s="87">
        <f t="shared" si="382"/>
        <v>0</v>
      </c>
      <c r="S666" s="85">
        <f t="shared" si="383"/>
        <v>0</v>
      </c>
      <c r="T666" s="87">
        <v>285</v>
      </c>
      <c r="U666" s="82"/>
      <c r="V666" s="108">
        <f t="shared" si="384"/>
        <v>51337</v>
      </c>
      <c r="W666" s="109">
        <f t="shared" si="364"/>
        <v>0</v>
      </c>
      <c r="X666" s="95">
        <f t="shared" si="365"/>
        <v>0</v>
      </c>
      <c r="Y666" s="110">
        <f t="shared" si="366"/>
        <v>285</v>
      </c>
      <c r="Z666" s="111">
        <f t="shared" si="385"/>
        <v>0</v>
      </c>
      <c r="AA666" s="112">
        <f t="shared" si="386"/>
        <v>0</v>
      </c>
      <c r="AB666" s="112">
        <f t="shared" si="367"/>
        <v>0</v>
      </c>
      <c r="AC666" s="111">
        <f t="shared" si="398"/>
        <v>0</v>
      </c>
      <c r="AD666" s="113">
        <f t="shared" si="401"/>
        <v>0</v>
      </c>
      <c r="AE666" s="114">
        <f t="shared" si="387"/>
        <v>0</v>
      </c>
      <c r="AF666" s="86">
        <f t="shared" si="399"/>
        <v>51337</v>
      </c>
      <c r="AG666" s="86">
        <f t="shared" si="402"/>
        <v>50971</v>
      </c>
      <c r="AH666" s="211">
        <f t="shared" si="405"/>
        <v>0</v>
      </c>
      <c r="AI666" s="213">
        <f t="shared" si="403"/>
        <v>0</v>
      </c>
      <c r="AJ666" s="218">
        <f t="shared" si="400"/>
        <v>5452</v>
      </c>
      <c r="AK666" s="103">
        <f t="shared" si="388"/>
        <v>0</v>
      </c>
      <c r="AL666" s="82">
        <f t="shared" si="389"/>
        <v>0</v>
      </c>
      <c r="AM666" s="105">
        <f t="shared" si="390"/>
        <v>0</v>
      </c>
      <c r="AN666" s="87">
        <f t="shared" si="391"/>
        <v>284</v>
      </c>
      <c r="AO666" s="240">
        <f t="shared" si="392"/>
        <v>0</v>
      </c>
      <c r="AP666" s="87">
        <f t="shared" si="393"/>
        <v>0</v>
      </c>
      <c r="AQ666" s="85">
        <f t="shared" si="394"/>
        <v>0</v>
      </c>
      <c r="AR666" s="232">
        <f t="shared" si="368"/>
        <v>0</v>
      </c>
      <c r="AS666" s="112">
        <f t="shared" si="404"/>
        <v>0</v>
      </c>
      <c r="AT666" s="125">
        <f t="shared" si="369"/>
        <v>0</v>
      </c>
      <c r="AU666" s="256">
        <f t="shared" si="370"/>
        <v>0</v>
      </c>
      <c r="AV666" s="109">
        <f t="shared" si="371"/>
        <v>0</v>
      </c>
      <c r="AW666" s="199">
        <f t="shared" si="395"/>
        <v>0</v>
      </c>
      <c r="AX666" s="95">
        <f t="shared" si="372"/>
        <v>0</v>
      </c>
      <c r="AY666" s="194">
        <f t="shared" si="396"/>
        <v>0</v>
      </c>
      <c r="BA666" s="194">
        <f t="shared" si="397"/>
        <v>0</v>
      </c>
      <c r="BS666" s="96"/>
    </row>
    <row r="667" spans="1:71" hidden="1" x14ac:dyDescent="0.3">
      <c r="A667" s="21">
        <v>286</v>
      </c>
      <c r="B667" s="86">
        <f t="shared" si="357"/>
        <v>0</v>
      </c>
      <c r="C667" s="82">
        <f t="shared" si="358"/>
        <v>0</v>
      </c>
      <c r="D667" s="82">
        <f t="shared" si="360"/>
        <v>0</v>
      </c>
      <c r="E667" s="85">
        <f t="shared" si="359"/>
        <v>0</v>
      </c>
      <c r="F667" s="103">
        <f t="shared" si="373"/>
        <v>0</v>
      </c>
      <c r="G667" s="82">
        <f t="shared" si="374"/>
        <v>0</v>
      </c>
      <c r="H667" s="85">
        <f t="shared" si="375"/>
        <v>0</v>
      </c>
      <c r="I667" s="87">
        <f t="shared" si="376"/>
        <v>0</v>
      </c>
      <c r="J667" s="104">
        <f t="shared" si="377"/>
        <v>0</v>
      </c>
      <c r="K667" s="87">
        <f t="shared" si="361"/>
        <v>0</v>
      </c>
      <c r="L667" s="85">
        <f t="shared" si="362"/>
        <v>0</v>
      </c>
      <c r="M667" s="82">
        <f t="shared" si="378"/>
        <v>0</v>
      </c>
      <c r="N667" s="82">
        <f t="shared" si="363"/>
        <v>0</v>
      </c>
      <c r="O667" s="85">
        <f t="shared" si="379"/>
        <v>0</v>
      </c>
      <c r="P667" s="87">
        <f t="shared" si="380"/>
        <v>0</v>
      </c>
      <c r="Q667" s="85">
        <f t="shared" si="381"/>
        <v>0</v>
      </c>
      <c r="R667" s="87">
        <f t="shared" si="382"/>
        <v>0</v>
      </c>
      <c r="S667" s="85">
        <f t="shared" si="383"/>
        <v>0</v>
      </c>
      <c r="T667" s="87">
        <v>286</v>
      </c>
      <c r="U667" s="82"/>
      <c r="V667" s="108">
        <f t="shared" si="384"/>
        <v>51368</v>
      </c>
      <c r="W667" s="109">
        <f t="shared" si="364"/>
        <v>0</v>
      </c>
      <c r="X667" s="95">
        <f t="shared" si="365"/>
        <v>0</v>
      </c>
      <c r="Y667" s="110">
        <f t="shared" si="366"/>
        <v>286</v>
      </c>
      <c r="Z667" s="111">
        <f t="shared" si="385"/>
        <v>0</v>
      </c>
      <c r="AA667" s="112">
        <f t="shared" si="386"/>
        <v>0</v>
      </c>
      <c r="AB667" s="112">
        <f t="shared" si="367"/>
        <v>0</v>
      </c>
      <c r="AC667" s="111">
        <f t="shared" si="398"/>
        <v>0</v>
      </c>
      <c r="AD667" s="113">
        <f t="shared" si="401"/>
        <v>0</v>
      </c>
      <c r="AE667" s="114">
        <f t="shared" si="387"/>
        <v>0</v>
      </c>
      <c r="AF667" s="86">
        <f t="shared" si="399"/>
        <v>51368</v>
      </c>
      <c r="AG667" s="86">
        <f t="shared" si="402"/>
        <v>51002</v>
      </c>
      <c r="AH667" s="211">
        <f t="shared" si="405"/>
        <v>0</v>
      </c>
      <c r="AI667" s="213">
        <f t="shared" si="403"/>
        <v>0</v>
      </c>
      <c r="AJ667" s="218">
        <f t="shared" si="400"/>
        <v>5452</v>
      </c>
      <c r="AK667" s="103">
        <f t="shared" si="388"/>
        <v>0</v>
      </c>
      <c r="AL667" s="82">
        <f t="shared" si="389"/>
        <v>0</v>
      </c>
      <c r="AM667" s="105">
        <f t="shared" si="390"/>
        <v>0</v>
      </c>
      <c r="AN667" s="87">
        <f t="shared" si="391"/>
        <v>285</v>
      </c>
      <c r="AO667" s="240">
        <f t="shared" si="392"/>
        <v>0</v>
      </c>
      <c r="AP667" s="87">
        <f t="shared" si="393"/>
        <v>0</v>
      </c>
      <c r="AQ667" s="85">
        <f t="shared" si="394"/>
        <v>0</v>
      </c>
      <c r="AR667" s="232">
        <f t="shared" si="368"/>
        <v>0</v>
      </c>
      <c r="AS667" s="112">
        <f t="shared" si="404"/>
        <v>0</v>
      </c>
      <c r="AT667" s="125">
        <f t="shared" si="369"/>
        <v>0</v>
      </c>
      <c r="AU667" s="256">
        <f t="shared" si="370"/>
        <v>0</v>
      </c>
      <c r="AV667" s="109">
        <f t="shared" si="371"/>
        <v>0</v>
      </c>
      <c r="AW667" s="199">
        <f t="shared" si="395"/>
        <v>0</v>
      </c>
      <c r="AX667" s="95">
        <f t="shared" si="372"/>
        <v>0</v>
      </c>
      <c r="AY667" s="194">
        <f t="shared" si="396"/>
        <v>0</v>
      </c>
      <c r="BA667" s="194">
        <f t="shared" si="397"/>
        <v>0</v>
      </c>
      <c r="BS667" s="96"/>
    </row>
    <row r="668" spans="1:71" hidden="1" x14ac:dyDescent="0.3">
      <c r="A668" s="21">
        <v>287</v>
      </c>
      <c r="B668" s="86">
        <f t="shared" si="357"/>
        <v>0</v>
      </c>
      <c r="C668" s="82">
        <f t="shared" si="358"/>
        <v>0</v>
      </c>
      <c r="D668" s="82">
        <f t="shared" si="360"/>
        <v>0</v>
      </c>
      <c r="E668" s="85">
        <f t="shared" si="359"/>
        <v>0</v>
      </c>
      <c r="F668" s="103">
        <f t="shared" si="373"/>
        <v>0</v>
      </c>
      <c r="G668" s="82">
        <f t="shared" si="374"/>
        <v>0</v>
      </c>
      <c r="H668" s="85">
        <f t="shared" si="375"/>
        <v>0</v>
      </c>
      <c r="I668" s="87">
        <f t="shared" si="376"/>
        <v>0</v>
      </c>
      <c r="J668" s="104">
        <f t="shared" si="377"/>
        <v>0</v>
      </c>
      <c r="K668" s="87">
        <f t="shared" si="361"/>
        <v>0</v>
      </c>
      <c r="L668" s="85">
        <f t="shared" si="362"/>
        <v>0</v>
      </c>
      <c r="M668" s="82">
        <f t="shared" si="378"/>
        <v>0</v>
      </c>
      <c r="N668" s="82">
        <f t="shared" si="363"/>
        <v>0</v>
      </c>
      <c r="O668" s="85">
        <f t="shared" si="379"/>
        <v>0</v>
      </c>
      <c r="P668" s="87">
        <f t="shared" si="380"/>
        <v>0</v>
      </c>
      <c r="Q668" s="85">
        <f t="shared" si="381"/>
        <v>0</v>
      </c>
      <c r="R668" s="87">
        <f t="shared" si="382"/>
        <v>0</v>
      </c>
      <c r="S668" s="85">
        <f t="shared" si="383"/>
        <v>0</v>
      </c>
      <c r="T668" s="87">
        <v>287</v>
      </c>
      <c r="U668" s="82"/>
      <c r="V668" s="108">
        <f t="shared" si="384"/>
        <v>51399</v>
      </c>
      <c r="W668" s="109">
        <f t="shared" si="364"/>
        <v>0</v>
      </c>
      <c r="X668" s="95">
        <f t="shared" si="365"/>
        <v>0</v>
      </c>
      <c r="Y668" s="110">
        <f t="shared" si="366"/>
        <v>287</v>
      </c>
      <c r="Z668" s="111">
        <f t="shared" si="385"/>
        <v>0</v>
      </c>
      <c r="AA668" s="112">
        <f t="shared" si="386"/>
        <v>0</v>
      </c>
      <c r="AB668" s="112">
        <f t="shared" si="367"/>
        <v>0</v>
      </c>
      <c r="AC668" s="111">
        <f t="shared" si="398"/>
        <v>0</v>
      </c>
      <c r="AD668" s="113">
        <f t="shared" si="401"/>
        <v>0</v>
      </c>
      <c r="AE668" s="114">
        <f t="shared" si="387"/>
        <v>0</v>
      </c>
      <c r="AF668" s="86">
        <f t="shared" si="399"/>
        <v>51399</v>
      </c>
      <c r="AG668" s="86">
        <f t="shared" si="402"/>
        <v>51033</v>
      </c>
      <c r="AH668" s="211">
        <f t="shared" si="405"/>
        <v>0</v>
      </c>
      <c r="AI668" s="213">
        <f t="shared" si="403"/>
        <v>0</v>
      </c>
      <c r="AJ668" s="218">
        <f t="shared" si="400"/>
        <v>5452</v>
      </c>
      <c r="AK668" s="103">
        <f t="shared" si="388"/>
        <v>0</v>
      </c>
      <c r="AL668" s="82">
        <f t="shared" si="389"/>
        <v>0</v>
      </c>
      <c r="AM668" s="105">
        <f t="shared" si="390"/>
        <v>0</v>
      </c>
      <c r="AN668" s="87">
        <f t="shared" si="391"/>
        <v>286</v>
      </c>
      <c r="AO668" s="240">
        <f t="shared" si="392"/>
        <v>0</v>
      </c>
      <c r="AP668" s="87">
        <f t="shared" si="393"/>
        <v>0</v>
      </c>
      <c r="AQ668" s="85">
        <f t="shared" si="394"/>
        <v>0</v>
      </c>
      <c r="AR668" s="232">
        <f t="shared" si="368"/>
        <v>0</v>
      </c>
      <c r="AS668" s="112">
        <f t="shared" si="404"/>
        <v>0</v>
      </c>
      <c r="AT668" s="125">
        <f t="shared" si="369"/>
        <v>0</v>
      </c>
      <c r="AU668" s="256">
        <f t="shared" si="370"/>
        <v>0</v>
      </c>
      <c r="AV668" s="109">
        <f t="shared" si="371"/>
        <v>0</v>
      </c>
      <c r="AW668" s="199">
        <f t="shared" si="395"/>
        <v>0</v>
      </c>
      <c r="AX668" s="95">
        <f t="shared" si="372"/>
        <v>0</v>
      </c>
      <c r="AY668" s="194">
        <f t="shared" si="396"/>
        <v>0</v>
      </c>
      <c r="BA668" s="194">
        <f t="shared" si="397"/>
        <v>0</v>
      </c>
      <c r="BS668" s="96"/>
    </row>
    <row r="669" spans="1:71" hidden="1" x14ac:dyDescent="0.3">
      <c r="A669" s="21">
        <v>288</v>
      </c>
      <c r="B669" s="86">
        <f t="shared" si="357"/>
        <v>0</v>
      </c>
      <c r="C669" s="82">
        <f t="shared" si="358"/>
        <v>0</v>
      </c>
      <c r="D669" s="82">
        <f t="shared" si="360"/>
        <v>0</v>
      </c>
      <c r="E669" s="85">
        <f t="shared" si="359"/>
        <v>0</v>
      </c>
      <c r="F669" s="103">
        <f t="shared" si="373"/>
        <v>0</v>
      </c>
      <c r="G669" s="82">
        <f t="shared" si="374"/>
        <v>0</v>
      </c>
      <c r="H669" s="85">
        <f t="shared" si="375"/>
        <v>0</v>
      </c>
      <c r="I669" s="87">
        <f t="shared" si="376"/>
        <v>0</v>
      </c>
      <c r="J669" s="104">
        <f t="shared" si="377"/>
        <v>0</v>
      </c>
      <c r="K669" s="87">
        <f t="shared" si="361"/>
        <v>0</v>
      </c>
      <c r="L669" s="85">
        <f t="shared" si="362"/>
        <v>0</v>
      </c>
      <c r="M669" s="82">
        <f t="shared" si="378"/>
        <v>0</v>
      </c>
      <c r="N669" s="82">
        <f t="shared" si="363"/>
        <v>0</v>
      </c>
      <c r="O669" s="85">
        <f t="shared" si="379"/>
        <v>0</v>
      </c>
      <c r="P669" s="87">
        <f t="shared" si="380"/>
        <v>0</v>
      </c>
      <c r="Q669" s="85">
        <f t="shared" si="381"/>
        <v>0</v>
      </c>
      <c r="R669" s="87">
        <f t="shared" si="382"/>
        <v>0</v>
      </c>
      <c r="S669" s="85">
        <f t="shared" si="383"/>
        <v>0</v>
      </c>
      <c r="T669" s="87">
        <v>288</v>
      </c>
      <c r="U669" s="82"/>
      <c r="V669" s="108">
        <f t="shared" si="384"/>
        <v>51429</v>
      </c>
      <c r="W669" s="109">
        <f t="shared" si="364"/>
        <v>0</v>
      </c>
      <c r="X669" s="95">
        <f t="shared" si="365"/>
        <v>0</v>
      </c>
      <c r="Y669" s="110">
        <f t="shared" si="366"/>
        <v>288</v>
      </c>
      <c r="Z669" s="111">
        <f t="shared" si="385"/>
        <v>0</v>
      </c>
      <c r="AA669" s="112">
        <f t="shared" si="386"/>
        <v>0</v>
      </c>
      <c r="AB669" s="112">
        <f t="shared" si="367"/>
        <v>0</v>
      </c>
      <c r="AC669" s="111">
        <f t="shared" si="398"/>
        <v>0</v>
      </c>
      <c r="AD669" s="113">
        <f t="shared" si="401"/>
        <v>0</v>
      </c>
      <c r="AE669" s="114">
        <f t="shared" si="387"/>
        <v>0</v>
      </c>
      <c r="AF669" s="86">
        <f t="shared" si="399"/>
        <v>51429</v>
      </c>
      <c r="AG669" s="86">
        <f t="shared" si="402"/>
        <v>51063</v>
      </c>
      <c r="AH669" s="211">
        <f t="shared" si="405"/>
        <v>0</v>
      </c>
      <c r="AI669" s="213">
        <f t="shared" si="403"/>
        <v>0</v>
      </c>
      <c r="AJ669" s="218">
        <f t="shared" si="400"/>
        <v>5452</v>
      </c>
      <c r="AK669" s="103">
        <f t="shared" si="388"/>
        <v>0</v>
      </c>
      <c r="AL669" s="82">
        <f t="shared" si="389"/>
        <v>0</v>
      </c>
      <c r="AM669" s="105">
        <f t="shared" si="390"/>
        <v>0</v>
      </c>
      <c r="AN669" s="87">
        <f t="shared" si="391"/>
        <v>287</v>
      </c>
      <c r="AO669" s="240">
        <f t="shared" si="392"/>
        <v>0</v>
      </c>
      <c r="AP669" s="87">
        <f t="shared" si="393"/>
        <v>0</v>
      </c>
      <c r="AQ669" s="85">
        <f t="shared" si="394"/>
        <v>0</v>
      </c>
      <c r="AR669" s="232">
        <f t="shared" si="368"/>
        <v>0</v>
      </c>
      <c r="AS669" s="112">
        <f t="shared" si="404"/>
        <v>0</v>
      </c>
      <c r="AT669" s="125">
        <f t="shared" si="369"/>
        <v>0</v>
      </c>
      <c r="AU669" s="256">
        <f t="shared" si="370"/>
        <v>0</v>
      </c>
      <c r="AV669" s="109">
        <f t="shared" si="371"/>
        <v>0</v>
      </c>
      <c r="AW669" s="199">
        <f t="shared" si="395"/>
        <v>0</v>
      </c>
      <c r="AX669" s="95">
        <f t="shared" si="372"/>
        <v>0</v>
      </c>
      <c r="AY669" s="194">
        <f t="shared" si="396"/>
        <v>0</v>
      </c>
      <c r="BA669" s="194">
        <f t="shared" si="397"/>
        <v>0</v>
      </c>
      <c r="BS669" s="96"/>
    </row>
    <row r="670" spans="1:71" hidden="1" x14ac:dyDescent="0.3">
      <c r="A670" s="21">
        <v>289</v>
      </c>
      <c r="B670" s="86">
        <f t="shared" si="357"/>
        <v>0</v>
      </c>
      <c r="C670" s="82">
        <f t="shared" si="358"/>
        <v>0</v>
      </c>
      <c r="D670" s="82">
        <f t="shared" si="360"/>
        <v>0</v>
      </c>
      <c r="E670" s="85">
        <f t="shared" si="359"/>
        <v>0</v>
      </c>
      <c r="F670" s="103">
        <f t="shared" si="373"/>
        <v>0</v>
      </c>
      <c r="G670" s="82">
        <f t="shared" si="374"/>
        <v>0</v>
      </c>
      <c r="H670" s="85">
        <f t="shared" si="375"/>
        <v>0</v>
      </c>
      <c r="I670" s="87">
        <f t="shared" si="376"/>
        <v>0</v>
      </c>
      <c r="J670" s="104">
        <f t="shared" si="377"/>
        <v>0</v>
      </c>
      <c r="K670" s="87">
        <f t="shared" si="361"/>
        <v>0</v>
      </c>
      <c r="L670" s="85">
        <f t="shared" si="362"/>
        <v>0</v>
      </c>
      <c r="M670" s="82">
        <f t="shared" si="378"/>
        <v>0</v>
      </c>
      <c r="N670" s="82">
        <f t="shared" si="363"/>
        <v>0</v>
      </c>
      <c r="O670" s="85">
        <f t="shared" si="379"/>
        <v>0</v>
      </c>
      <c r="P670" s="87">
        <f t="shared" si="380"/>
        <v>0</v>
      </c>
      <c r="Q670" s="85">
        <f t="shared" si="381"/>
        <v>0</v>
      </c>
      <c r="R670" s="87">
        <f t="shared" si="382"/>
        <v>0</v>
      </c>
      <c r="S670" s="85">
        <f t="shared" si="383"/>
        <v>0</v>
      </c>
      <c r="T670" s="87">
        <v>289</v>
      </c>
      <c r="U670" s="82">
        <f>T670</f>
        <v>289</v>
      </c>
      <c r="V670" s="108">
        <f t="shared" si="384"/>
        <v>51460</v>
      </c>
      <c r="W670" s="109">
        <f t="shared" si="364"/>
        <v>0</v>
      </c>
      <c r="X670" s="95">
        <f t="shared" si="365"/>
        <v>0</v>
      </c>
      <c r="Y670" s="110">
        <f t="shared" si="366"/>
        <v>289</v>
      </c>
      <c r="Z670" s="111">
        <f t="shared" si="385"/>
        <v>0</v>
      </c>
      <c r="AA670" s="112">
        <f t="shared" si="386"/>
        <v>0</v>
      </c>
      <c r="AB670" s="112">
        <f t="shared" si="367"/>
        <v>0</v>
      </c>
      <c r="AC670" s="111">
        <f t="shared" si="398"/>
        <v>0</v>
      </c>
      <c r="AD670" s="113">
        <f t="shared" si="401"/>
        <v>0</v>
      </c>
      <c r="AE670" s="114">
        <f t="shared" si="387"/>
        <v>0</v>
      </c>
      <c r="AF670" s="86">
        <f t="shared" si="399"/>
        <v>51460</v>
      </c>
      <c r="AG670" s="86">
        <f t="shared" si="402"/>
        <v>51094</v>
      </c>
      <c r="AH670" s="211">
        <f t="shared" si="405"/>
        <v>0</v>
      </c>
      <c r="AI670" s="213">
        <f t="shared" si="403"/>
        <v>0</v>
      </c>
      <c r="AJ670" s="218">
        <f t="shared" si="400"/>
        <v>5452</v>
      </c>
      <c r="AK670" s="103">
        <f t="shared" si="388"/>
        <v>0</v>
      </c>
      <c r="AL670" s="82">
        <f t="shared" si="389"/>
        <v>0</v>
      </c>
      <c r="AM670" s="105">
        <f t="shared" si="390"/>
        <v>0</v>
      </c>
      <c r="AN670" s="87">
        <f t="shared" si="391"/>
        <v>288</v>
      </c>
      <c r="AO670" s="240">
        <f t="shared" si="392"/>
        <v>0</v>
      </c>
      <c r="AP670" s="87">
        <f t="shared" si="393"/>
        <v>0</v>
      </c>
      <c r="AQ670" s="85">
        <f t="shared" si="394"/>
        <v>0</v>
      </c>
      <c r="AR670" s="232">
        <f t="shared" si="368"/>
        <v>0</v>
      </c>
      <c r="AS670" s="112">
        <f t="shared" si="404"/>
        <v>0</v>
      </c>
      <c r="AT670" s="125">
        <f t="shared" si="369"/>
        <v>0</v>
      </c>
      <c r="AU670" s="256">
        <f t="shared" si="370"/>
        <v>0</v>
      </c>
      <c r="AV670" s="109">
        <f t="shared" si="371"/>
        <v>0</v>
      </c>
      <c r="AW670" s="199">
        <f t="shared" si="395"/>
        <v>0</v>
      </c>
      <c r="AX670" s="95">
        <f t="shared" si="372"/>
        <v>0</v>
      </c>
      <c r="AY670" s="194">
        <f t="shared" si="396"/>
        <v>0</v>
      </c>
      <c r="BA670" s="194">
        <f t="shared" si="397"/>
        <v>0</v>
      </c>
      <c r="BS670" s="96"/>
    </row>
    <row r="671" spans="1:71" hidden="1" x14ac:dyDescent="0.3">
      <c r="A671" s="21">
        <v>290</v>
      </c>
      <c r="B671" s="86">
        <f t="shared" si="357"/>
        <v>0</v>
      </c>
      <c r="C671" s="82">
        <f t="shared" si="358"/>
        <v>0</v>
      </c>
      <c r="D671" s="82">
        <f t="shared" si="360"/>
        <v>0</v>
      </c>
      <c r="E671" s="85">
        <f t="shared" si="359"/>
        <v>0</v>
      </c>
      <c r="F671" s="103">
        <f t="shared" si="373"/>
        <v>0</v>
      </c>
      <c r="G671" s="82">
        <f t="shared" si="374"/>
        <v>0</v>
      </c>
      <c r="H671" s="85">
        <f t="shared" si="375"/>
        <v>0</v>
      </c>
      <c r="I671" s="87">
        <f t="shared" si="376"/>
        <v>0</v>
      </c>
      <c r="J671" s="104">
        <f t="shared" si="377"/>
        <v>0</v>
      </c>
      <c r="K671" s="87">
        <f t="shared" si="361"/>
        <v>0</v>
      </c>
      <c r="L671" s="85">
        <f t="shared" si="362"/>
        <v>0</v>
      </c>
      <c r="M671" s="82">
        <f t="shared" si="378"/>
        <v>0</v>
      </c>
      <c r="N671" s="82">
        <f t="shared" si="363"/>
        <v>0</v>
      </c>
      <c r="O671" s="85">
        <f t="shared" si="379"/>
        <v>0</v>
      </c>
      <c r="P671" s="87">
        <f t="shared" si="380"/>
        <v>0</v>
      </c>
      <c r="Q671" s="85">
        <f t="shared" si="381"/>
        <v>0</v>
      </c>
      <c r="R671" s="87">
        <f t="shared" si="382"/>
        <v>0</v>
      </c>
      <c r="S671" s="85">
        <f t="shared" si="383"/>
        <v>0</v>
      </c>
      <c r="T671" s="87">
        <v>290</v>
      </c>
      <c r="U671" s="82"/>
      <c r="V671" s="108">
        <f t="shared" si="384"/>
        <v>51490</v>
      </c>
      <c r="W671" s="109">
        <f t="shared" si="364"/>
        <v>0</v>
      </c>
      <c r="X671" s="95">
        <f t="shared" si="365"/>
        <v>0</v>
      </c>
      <c r="Y671" s="110">
        <f t="shared" si="366"/>
        <v>290</v>
      </c>
      <c r="Z671" s="111">
        <f t="shared" si="385"/>
        <v>0</v>
      </c>
      <c r="AA671" s="112">
        <f t="shared" si="386"/>
        <v>0</v>
      </c>
      <c r="AB671" s="112">
        <f t="shared" si="367"/>
        <v>0</v>
      </c>
      <c r="AC671" s="111">
        <f t="shared" si="398"/>
        <v>0</v>
      </c>
      <c r="AD671" s="113">
        <f t="shared" si="401"/>
        <v>0</v>
      </c>
      <c r="AE671" s="114">
        <f t="shared" si="387"/>
        <v>0</v>
      </c>
      <c r="AF671" s="86">
        <f t="shared" si="399"/>
        <v>51490</v>
      </c>
      <c r="AG671" s="86">
        <f t="shared" si="402"/>
        <v>51124</v>
      </c>
      <c r="AH671" s="211">
        <f t="shared" si="405"/>
        <v>0</v>
      </c>
      <c r="AI671" s="213">
        <f t="shared" si="403"/>
        <v>0</v>
      </c>
      <c r="AJ671" s="218">
        <f t="shared" si="400"/>
        <v>5452</v>
      </c>
      <c r="AK671" s="103">
        <f t="shared" si="388"/>
        <v>0</v>
      </c>
      <c r="AL671" s="82">
        <f t="shared" si="389"/>
        <v>0</v>
      </c>
      <c r="AM671" s="105">
        <f t="shared" si="390"/>
        <v>0</v>
      </c>
      <c r="AN671" s="87">
        <f t="shared" si="391"/>
        <v>289</v>
      </c>
      <c r="AO671" s="240">
        <f t="shared" si="392"/>
        <v>0</v>
      </c>
      <c r="AP671" s="87">
        <f t="shared" si="393"/>
        <v>0</v>
      </c>
      <c r="AQ671" s="85">
        <f t="shared" si="394"/>
        <v>0</v>
      </c>
      <c r="AR671" s="232">
        <f t="shared" si="368"/>
        <v>0</v>
      </c>
      <c r="AS671" s="112">
        <f t="shared" si="404"/>
        <v>0</v>
      </c>
      <c r="AT671" s="125">
        <f t="shared" si="369"/>
        <v>0</v>
      </c>
      <c r="AU671" s="256">
        <f t="shared" si="370"/>
        <v>0</v>
      </c>
      <c r="AV671" s="109">
        <f t="shared" si="371"/>
        <v>0</v>
      </c>
      <c r="AW671" s="199">
        <f t="shared" si="395"/>
        <v>0</v>
      </c>
      <c r="AX671" s="95">
        <f t="shared" si="372"/>
        <v>0</v>
      </c>
      <c r="AY671" s="194">
        <f t="shared" si="396"/>
        <v>0</v>
      </c>
      <c r="BA671" s="194">
        <f t="shared" si="397"/>
        <v>0</v>
      </c>
      <c r="BS671" s="96"/>
    </row>
    <row r="672" spans="1:71" hidden="1" x14ac:dyDescent="0.3">
      <c r="A672" s="21">
        <v>291</v>
      </c>
      <c r="B672" s="86">
        <f t="shared" si="357"/>
        <v>0</v>
      </c>
      <c r="C672" s="82">
        <f t="shared" si="358"/>
        <v>0</v>
      </c>
      <c r="D672" s="82">
        <f t="shared" si="360"/>
        <v>0</v>
      </c>
      <c r="E672" s="85">
        <f t="shared" si="359"/>
        <v>0</v>
      </c>
      <c r="F672" s="103">
        <f t="shared" si="373"/>
        <v>0</v>
      </c>
      <c r="G672" s="82">
        <f t="shared" si="374"/>
        <v>0</v>
      </c>
      <c r="H672" s="85">
        <f t="shared" si="375"/>
        <v>0</v>
      </c>
      <c r="I672" s="87">
        <f t="shared" si="376"/>
        <v>0</v>
      </c>
      <c r="J672" s="104">
        <f t="shared" si="377"/>
        <v>0</v>
      </c>
      <c r="K672" s="87">
        <f t="shared" si="361"/>
        <v>0</v>
      </c>
      <c r="L672" s="85">
        <f t="shared" si="362"/>
        <v>0</v>
      </c>
      <c r="M672" s="82">
        <f t="shared" si="378"/>
        <v>0</v>
      </c>
      <c r="N672" s="82">
        <f t="shared" si="363"/>
        <v>0</v>
      </c>
      <c r="O672" s="85">
        <f t="shared" si="379"/>
        <v>0</v>
      </c>
      <c r="P672" s="87">
        <f t="shared" si="380"/>
        <v>0</v>
      </c>
      <c r="Q672" s="85">
        <f t="shared" si="381"/>
        <v>0</v>
      </c>
      <c r="R672" s="87">
        <f t="shared" si="382"/>
        <v>0</v>
      </c>
      <c r="S672" s="85">
        <f t="shared" si="383"/>
        <v>0</v>
      </c>
      <c r="T672" s="87">
        <v>291</v>
      </c>
      <c r="U672" s="82"/>
      <c r="V672" s="108">
        <f t="shared" si="384"/>
        <v>51521</v>
      </c>
      <c r="W672" s="109">
        <f t="shared" si="364"/>
        <v>0</v>
      </c>
      <c r="X672" s="95">
        <f t="shared" si="365"/>
        <v>0</v>
      </c>
      <c r="Y672" s="110">
        <f t="shared" si="366"/>
        <v>291</v>
      </c>
      <c r="Z672" s="111">
        <f t="shared" si="385"/>
        <v>0</v>
      </c>
      <c r="AA672" s="112">
        <f t="shared" si="386"/>
        <v>0</v>
      </c>
      <c r="AB672" s="112">
        <f t="shared" si="367"/>
        <v>0</v>
      </c>
      <c r="AC672" s="111">
        <f t="shared" si="398"/>
        <v>0</v>
      </c>
      <c r="AD672" s="113">
        <f t="shared" si="401"/>
        <v>0</v>
      </c>
      <c r="AE672" s="114">
        <f t="shared" si="387"/>
        <v>0</v>
      </c>
      <c r="AF672" s="86">
        <f t="shared" si="399"/>
        <v>51521</v>
      </c>
      <c r="AG672" s="86">
        <f t="shared" si="402"/>
        <v>51155</v>
      </c>
      <c r="AH672" s="211">
        <f t="shared" si="405"/>
        <v>0</v>
      </c>
      <c r="AI672" s="213">
        <f t="shared" si="403"/>
        <v>0</v>
      </c>
      <c r="AJ672" s="218">
        <f t="shared" si="400"/>
        <v>5452</v>
      </c>
      <c r="AK672" s="103">
        <f t="shared" si="388"/>
        <v>0</v>
      </c>
      <c r="AL672" s="82">
        <f t="shared" si="389"/>
        <v>0</v>
      </c>
      <c r="AM672" s="105">
        <f t="shared" si="390"/>
        <v>0</v>
      </c>
      <c r="AN672" s="87">
        <f t="shared" si="391"/>
        <v>290</v>
      </c>
      <c r="AO672" s="240">
        <f t="shared" si="392"/>
        <v>0</v>
      </c>
      <c r="AP672" s="87">
        <f t="shared" si="393"/>
        <v>0</v>
      </c>
      <c r="AQ672" s="85">
        <f t="shared" si="394"/>
        <v>0</v>
      </c>
      <c r="AR672" s="232">
        <f t="shared" si="368"/>
        <v>0</v>
      </c>
      <c r="AS672" s="112">
        <f t="shared" si="404"/>
        <v>0</v>
      </c>
      <c r="AT672" s="125">
        <f t="shared" si="369"/>
        <v>0</v>
      </c>
      <c r="AU672" s="256">
        <f t="shared" si="370"/>
        <v>0</v>
      </c>
      <c r="AV672" s="109">
        <f t="shared" si="371"/>
        <v>0</v>
      </c>
      <c r="AW672" s="199">
        <f t="shared" si="395"/>
        <v>0</v>
      </c>
      <c r="AX672" s="95">
        <f t="shared" si="372"/>
        <v>0</v>
      </c>
      <c r="AY672" s="194">
        <f t="shared" si="396"/>
        <v>0</v>
      </c>
      <c r="BA672" s="194">
        <f t="shared" si="397"/>
        <v>0</v>
      </c>
      <c r="BS672" s="96"/>
    </row>
    <row r="673" spans="1:71" hidden="1" x14ac:dyDescent="0.3">
      <c r="A673" s="21">
        <v>292</v>
      </c>
      <c r="B673" s="86">
        <f t="shared" si="357"/>
        <v>0</v>
      </c>
      <c r="C673" s="82">
        <f t="shared" si="358"/>
        <v>0</v>
      </c>
      <c r="D673" s="82">
        <f t="shared" si="360"/>
        <v>0</v>
      </c>
      <c r="E673" s="85">
        <f t="shared" si="359"/>
        <v>0</v>
      </c>
      <c r="F673" s="103">
        <f t="shared" si="373"/>
        <v>0</v>
      </c>
      <c r="G673" s="82">
        <f t="shared" si="374"/>
        <v>0</v>
      </c>
      <c r="H673" s="85">
        <f t="shared" si="375"/>
        <v>0</v>
      </c>
      <c r="I673" s="87">
        <f t="shared" si="376"/>
        <v>0</v>
      </c>
      <c r="J673" s="104">
        <f t="shared" si="377"/>
        <v>0</v>
      </c>
      <c r="K673" s="87">
        <f t="shared" si="361"/>
        <v>0</v>
      </c>
      <c r="L673" s="85">
        <f t="shared" si="362"/>
        <v>0</v>
      </c>
      <c r="M673" s="82">
        <f t="shared" si="378"/>
        <v>0</v>
      </c>
      <c r="N673" s="82">
        <f t="shared" si="363"/>
        <v>0</v>
      </c>
      <c r="O673" s="85">
        <f t="shared" si="379"/>
        <v>0</v>
      </c>
      <c r="P673" s="87">
        <f t="shared" si="380"/>
        <v>0</v>
      </c>
      <c r="Q673" s="85">
        <f t="shared" si="381"/>
        <v>0</v>
      </c>
      <c r="R673" s="87">
        <f t="shared" si="382"/>
        <v>0</v>
      </c>
      <c r="S673" s="85">
        <f t="shared" si="383"/>
        <v>0</v>
      </c>
      <c r="T673" s="87">
        <v>292</v>
      </c>
      <c r="U673" s="82"/>
      <c r="V673" s="108">
        <f t="shared" si="384"/>
        <v>51552</v>
      </c>
      <c r="W673" s="109">
        <f t="shared" si="364"/>
        <v>0</v>
      </c>
      <c r="X673" s="95">
        <f t="shared" si="365"/>
        <v>0</v>
      </c>
      <c r="Y673" s="110">
        <f t="shared" si="366"/>
        <v>292</v>
      </c>
      <c r="Z673" s="111">
        <f t="shared" si="385"/>
        <v>0</v>
      </c>
      <c r="AA673" s="112">
        <f t="shared" si="386"/>
        <v>0</v>
      </c>
      <c r="AB673" s="112">
        <f t="shared" si="367"/>
        <v>0</v>
      </c>
      <c r="AC673" s="111">
        <f t="shared" si="398"/>
        <v>0</v>
      </c>
      <c r="AD673" s="113">
        <f t="shared" si="401"/>
        <v>0</v>
      </c>
      <c r="AE673" s="114">
        <f t="shared" si="387"/>
        <v>0</v>
      </c>
      <c r="AF673" s="86">
        <f t="shared" si="399"/>
        <v>51552</v>
      </c>
      <c r="AG673" s="86">
        <f t="shared" si="402"/>
        <v>51186</v>
      </c>
      <c r="AH673" s="211">
        <f t="shared" si="405"/>
        <v>0</v>
      </c>
      <c r="AI673" s="213">
        <f t="shared" si="403"/>
        <v>0</v>
      </c>
      <c r="AJ673" s="218">
        <f t="shared" si="400"/>
        <v>5452</v>
      </c>
      <c r="AK673" s="103">
        <f t="shared" si="388"/>
        <v>0</v>
      </c>
      <c r="AL673" s="82">
        <f t="shared" si="389"/>
        <v>0</v>
      </c>
      <c r="AM673" s="105">
        <f t="shared" si="390"/>
        <v>0</v>
      </c>
      <c r="AN673" s="87">
        <f t="shared" si="391"/>
        <v>291</v>
      </c>
      <c r="AO673" s="240">
        <f t="shared" si="392"/>
        <v>0</v>
      </c>
      <c r="AP673" s="87">
        <f t="shared" si="393"/>
        <v>0</v>
      </c>
      <c r="AQ673" s="85">
        <f t="shared" si="394"/>
        <v>0</v>
      </c>
      <c r="AR673" s="232">
        <f t="shared" si="368"/>
        <v>0</v>
      </c>
      <c r="AS673" s="112">
        <f t="shared" si="404"/>
        <v>0</v>
      </c>
      <c r="AT673" s="125">
        <f t="shared" si="369"/>
        <v>0</v>
      </c>
      <c r="AU673" s="256">
        <f t="shared" si="370"/>
        <v>0</v>
      </c>
      <c r="AV673" s="109">
        <f t="shared" si="371"/>
        <v>0</v>
      </c>
      <c r="AW673" s="199">
        <f t="shared" si="395"/>
        <v>0</v>
      </c>
      <c r="AX673" s="95">
        <f t="shared" si="372"/>
        <v>0</v>
      </c>
      <c r="AY673" s="194">
        <f t="shared" si="396"/>
        <v>0</v>
      </c>
      <c r="BA673" s="194">
        <f t="shared" si="397"/>
        <v>0</v>
      </c>
      <c r="BS673" s="96"/>
    </row>
    <row r="674" spans="1:71" hidden="1" x14ac:dyDescent="0.3">
      <c r="A674" s="21">
        <v>293</v>
      </c>
      <c r="B674" s="86">
        <f t="shared" si="357"/>
        <v>0</v>
      </c>
      <c r="C674" s="82">
        <f t="shared" si="358"/>
        <v>0</v>
      </c>
      <c r="D674" s="82">
        <f t="shared" si="360"/>
        <v>0</v>
      </c>
      <c r="E674" s="85">
        <f t="shared" si="359"/>
        <v>0</v>
      </c>
      <c r="F674" s="103">
        <f t="shared" si="373"/>
        <v>0</v>
      </c>
      <c r="G674" s="82">
        <f t="shared" si="374"/>
        <v>0</v>
      </c>
      <c r="H674" s="85">
        <f t="shared" si="375"/>
        <v>0</v>
      </c>
      <c r="I674" s="87">
        <f t="shared" si="376"/>
        <v>0</v>
      </c>
      <c r="J674" s="104">
        <f t="shared" si="377"/>
        <v>0</v>
      </c>
      <c r="K674" s="87">
        <f t="shared" si="361"/>
        <v>0</v>
      </c>
      <c r="L674" s="85">
        <f t="shared" si="362"/>
        <v>0</v>
      </c>
      <c r="M674" s="82">
        <f t="shared" si="378"/>
        <v>0</v>
      </c>
      <c r="N674" s="82">
        <f t="shared" si="363"/>
        <v>0</v>
      </c>
      <c r="O674" s="85">
        <f t="shared" si="379"/>
        <v>0</v>
      </c>
      <c r="P674" s="87">
        <f t="shared" si="380"/>
        <v>0</v>
      </c>
      <c r="Q674" s="85">
        <f t="shared" si="381"/>
        <v>0</v>
      </c>
      <c r="R674" s="87">
        <f t="shared" si="382"/>
        <v>0</v>
      </c>
      <c r="S674" s="85">
        <f t="shared" si="383"/>
        <v>0</v>
      </c>
      <c r="T674" s="87">
        <v>293</v>
      </c>
      <c r="U674" s="82"/>
      <c r="V674" s="108">
        <f t="shared" si="384"/>
        <v>51580</v>
      </c>
      <c r="W674" s="109">
        <f t="shared" si="364"/>
        <v>0</v>
      </c>
      <c r="X674" s="95">
        <f t="shared" si="365"/>
        <v>0</v>
      </c>
      <c r="Y674" s="110">
        <f t="shared" si="366"/>
        <v>293</v>
      </c>
      <c r="Z674" s="111">
        <f t="shared" si="385"/>
        <v>0</v>
      </c>
      <c r="AA674" s="112">
        <f t="shared" si="386"/>
        <v>0</v>
      </c>
      <c r="AB674" s="112">
        <f t="shared" si="367"/>
        <v>0</v>
      </c>
      <c r="AC674" s="111">
        <f t="shared" si="398"/>
        <v>0</v>
      </c>
      <c r="AD674" s="113">
        <f t="shared" si="401"/>
        <v>0</v>
      </c>
      <c r="AE674" s="114">
        <f t="shared" si="387"/>
        <v>0</v>
      </c>
      <c r="AF674" s="86">
        <f t="shared" si="399"/>
        <v>51580</v>
      </c>
      <c r="AG674" s="86">
        <f t="shared" si="402"/>
        <v>51215</v>
      </c>
      <c r="AH674" s="211">
        <f t="shared" si="405"/>
        <v>0</v>
      </c>
      <c r="AI674" s="213">
        <f t="shared" si="403"/>
        <v>0</v>
      </c>
      <c r="AJ674" s="218">
        <f t="shared" si="400"/>
        <v>5452</v>
      </c>
      <c r="AK674" s="103">
        <f t="shared" si="388"/>
        <v>0</v>
      </c>
      <c r="AL674" s="82">
        <f t="shared" si="389"/>
        <v>0</v>
      </c>
      <c r="AM674" s="105">
        <f t="shared" si="390"/>
        <v>0</v>
      </c>
      <c r="AN674" s="87">
        <f t="shared" si="391"/>
        <v>292</v>
      </c>
      <c r="AO674" s="240">
        <f t="shared" si="392"/>
        <v>0</v>
      </c>
      <c r="AP674" s="87">
        <f t="shared" si="393"/>
        <v>0</v>
      </c>
      <c r="AQ674" s="85">
        <f t="shared" si="394"/>
        <v>0</v>
      </c>
      <c r="AR674" s="232">
        <f t="shared" si="368"/>
        <v>0</v>
      </c>
      <c r="AS674" s="112">
        <f t="shared" si="404"/>
        <v>0</v>
      </c>
      <c r="AT674" s="125">
        <f t="shared" si="369"/>
        <v>0</v>
      </c>
      <c r="AU674" s="256">
        <f t="shared" si="370"/>
        <v>0</v>
      </c>
      <c r="AV674" s="109">
        <f t="shared" si="371"/>
        <v>0</v>
      </c>
      <c r="AW674" s="199">
        <f t="shared" si="395"/>
        <v>0</v>
      </c>
      <c r="AX674" s="95">
        <f t="shared" si="372"/>
        <v>0</v>
      </c>
      <c r="AY674" s="194">
        <f t="shared" si="396"/>
        <v>0</v>
      </c>
      <c r="BA674" s="194">
        <f t="shared" si="397"/>
        <v>0</v>
      </c>
      <c r="BS674" s="96"/>
    </row>
    <row r="675" spans="1:71" hidden="1" x14ac:dyDescent="0.3">
      <c r="A675" s="21">
        <v>294</v>
      </c>
      <c r="B675" s="86">
        <f t="shared" si="357"/>
        <v>0</v>
      </c>
      <c r="C675" s="82">
        <f t="shared" si="358"/>
        <v>0</v>
      </c>
      <c r="D675" s="82">
        <f t="shared" si="360"/>
        <v>0</v>
      </c>
      <c r="E675" s="85">
        <f t="shared" si="359"/>
        <v>0</v>
      </c>
      <c r="F675" s="103">
        <f t="shared" si="373"/>
        <v>0</v>
      </c>
      <c r="G675" s="82">
        <f t="shared" si="374"/>
        <v>0</v>
      </c>
      <c r="H675" s="85">
        <f t="shared" si="375"/>
        <v>0</v>
      </c>
      <c r="I675" s="87">
        <f t="shared" si="376"/>
        <v>0</v>
      </c>
      <c r="J675" s="104">
        <f t="shared" si="377"/>
        <v>0</v>
      </c>
      <c r="K675" s="87">
        <f t="shared" si="361"/>
        <v>0</v>
      </c>
      <c r="L675" s="85">
        <f t="shared" si="362"/>
        <v>0</v>
      </c>
      <c r="M675" s="82">
        <f t="shared" si="378"/>
        <v>0</v>
      </c>
      <c r="N675" s="82">
        <f t="shared" si="363"/>
        <v>0</v>
      </c>
      <c r="O675" s="85">
        <f t="shared" si="379"/>
        <v>0</v>
      </c>
      <c r="P675" s="87">
        <f t="shared" si="380"/>
        <v>0</v>
      </c>
      <c r="Q675" s="85">
        <f t="shared" si="381"/>
        <v>0</v>
      </c>
      <c r="R675" s="87">
        <f t="shared" si="382"/>
        <v>0</v>
      </c>
      <c r="S675" s="85">
        <f t="shared" si="383"/>
        <v>0</v>
      </c>
      <c r="T675" s="87">
        <v>294</v>
      </c>
      <c r="U675" s="82"/>
      <c r="V675" s="108">
        <f t="shared" si="384"/>
        <v>51611</v>
      </c>
      <c r="W675" s="109">
        <f t="shared" si="364"/>
        <v>0</v>
      </c>
      <c r="X675" s="95">
        <f t="shared" si="365"/>
        <v>0</v>
      </c>
      <c r="Y675" s="110">
        <f t="shared" si="366"/>
        <v>294</v>
      </c>
      <c r="Z675" s="111">
        <f t="shared" si="385"/>
        <v>0</v>
      </c>
      <c r="AA675" s="112">
        <f t="shared" si="386"/>
        <v>0</v>
      </c>
      <c r="AB675" s="112">
        <f t="shared" si="367"/>
        <v>0</v>
      </c>
      <c r="AC675" s="111">
        <f t="shared" si="398"/>
        <v>0</v>
      </c>
      <c r="AD675" s="113">
        <f t="shared" si="401"/>
        <v>0</v>
      </c>
      <c r="AE675" s="114">
        <f t="shared" si="387"/>
        <v>0</v>
      </c>
      <c r="AF675" s="86">
        <f t="shared" si="399"/>
        <v>51611</v>
      </c>
      <c r="AG675" s="86">
        <f t="shared" si="402"/>
        <v>51246</v>
      </c>
      <c r="AH675" s="211">
        <f t="shared" si="405"/>
        <v>0</v>
      </c>
      <c r="AI675" s="213">
        <f t="shared" si="403"/>
        <v>0</v>
      </c>
      <c r="AJ675" s="218">
        <f t="shared" si="400"/>
        <v>5452</v>
      </c>
      <c r="AK675" s="103">
        <f t="shared" si="388"/>
        <v>0</v>
      </c>
      <c r="AL675" s="82">
        <f t="shared" si="389"/>
        <v>0</v>
      </c>
      <c r="AM675" s="105">
        <f t="shared" si="390"/>
        <v>0</v>
      </c>
      <c r="AN675" s="87">
        <f t="shared" si="391"/>
        <v>293</v>
      </c>
      <c r="AO675" s="240">
        <f t="shared" si="392"/>
        <v>0</v>
      </c>
      <c r="AP675" s="87">
        <f t="shared" si="393"/>
        <v>0</v>
      </c>
      <c r="AQ675" s="85">
        <f t="shared" si="394"/>
        <v>0</v>
      </c>
      <c r="AR675" s="232">
        <f t="shared" si="368"/>
        <v>0</v>
      </c>
      <c r="AS675" s="112">
        <f t="shared" si="404"/>
        <v>0</v>
      </c>
      <c r="AT675" s="125">
        <f t="shared" si="369"/>
        <v>0</v>
      </c>
      <c r="AU675" s="256">
        <f t="shared" si="370"/>
        <v>0</v>
      </c>
      <c r="AV675" s="109">
        <f t="shared" si="371"/>
        <v>0</v>
      </c>
      <c r="AW675" s="199">
        <f t="shared" si="395"/>
        <v>0</v>
      </c>
      <c r="AX675" s="95">
        <f t="shared" si="372"/>
        <v>0</v>
      </c>
      <c r="AY675" s="194">
        <f t="shared" si="396"/>
        <v>0</v>
      </c>
      <c r="BA675" s="194">
        <f t="shared" si="397"/>
        <v>0</v>
      </c>
      <c r="BS675" s="96"/>
    </row>
    <row r="676" spans="1:71" hidden="1" x14ac:dyDescent="0.3">
      <c r="A676" s="21">
        <v>295</v>
      </c>
      <c r="B676" s="86">
        <f t="shared" si="357"/>
        <v>0</v>
      </c>
      <c r="C676" s="82">
        <f t="shared" si="358"/>
        <v>0</v>
      </c>
      <c r="D676" s="82">
        <f t="shared" si="360"/>
        <v>0</v>
      </c>
      <c r="E676" s="85">
        <f t="shared" si="359"/>
        <v>0</v>
      </c>
      <c r="F676" s="103">
        <f t="shared" si="373"/>
        <v>0</v>
      </c>
      <c r="G676" s="82">
        <f t="shared" si="374"/>
        <v>0</v>
      </c>
      <c r="H676" s="85">
        <f t="shared" si="375"/>
        <v>0</v>
      </c>
      <c r="I676" s="87">
        <f t="shared" si="376"/>
        <v>0</v>
      </c>
      <c r="J676" s="104">
        <f t="shared" si="377"/>
        <v>0</v>
      </c>
      <c r="K676" s="87">
        <f t="shared" si="361"/>
        <v>0</v>
      </c>
      <c r="L676" s="85">
        <f t="shared" si="362"/>
        <v>0</v>
      </c>
      <c r="M676" s="82">
        <f t="shared" si="378"/>
        <v>0</v>
      </c>
      <c r="N676" s="82">
        <f t="shared" si="363"/>
        <v>0</v>
      </c>
      <c r="O676" s="85">
        <f t="shared" si="379"/>
        <v>0</v>
      </c>
      <c r="P676" s="87">
        <f t="shared" si="380"/>
        <v>0</v>
      </c>
      <c r="Q676" s="85">
        <f t="shared" si="381"/>
        <v>0</v>
      </c>
      <c r="R676" s="87">
        <f t="shared" si="382"/>
        <v>0</v>
      </c>
      <c r="S676" s="85">
        <f t="shared" si="383"/>
        <v>0</v>
      </c>
      <c r="T676" s="87">
        <v>295</v>
      </c>
      <c r="U676" s="82"/>
      <c r="V676" s="108">
        <f t="shared" si="384"/>
        <v>51641</v>
      </c>
      <c r="W676" s="109">
        <f t="shared" si="364"/>
        <v>0</v>
      </c>
      <c r="X676" s="95">
        <f t="shared" si="365"/>
        <v>0</v>
      </c>
      <c r="Y676" s="110">
        <f t="shared" si="366"/>
        <v>295</v>
      </c>
      <c r="Z676" s="111">
        <f t="shared" si="385"/>
        <v>0</v>
      </c>
      <c r="AA676" s="112">
        <f t="shared" si="386"/>
        <v>0</v>
      </c>
      <c r="AB676" s="112">
        <f t="shared" si="367"/>
        <v>0</v>
      </c>
      <c r="AC676" s="111">
        <f t="shared" si="398"/>
        <v>0</v>
      </c>
      <c r="AD676" s="113">
        <f t="shared" si="401"/>
        <v>0</v>
      </c>
      <c r="AE676" s="114">
        <f t="shared" si="387"/>
        <v>0</v>
      </c>
      <c r="AF676" s="86">
        <f t="shared" si="399"/>
        <v>51641</v>
      </c>
      <c r="AG676" s="86">
        <f t="shared" si="402"/>
        <v>51276</v>
      </c>
      <c r="AH676" s="211">
        <f t="shared" si="405"/>
        <v>0</v>
      </c>
      <c r="AI676" s="213">
        <f t="shared" si="403"/>
        <v>0</v>
      </c>
      <c r="AJ676" s="218">
        <f t="shared" si="400"/>
        <v>5452</v>
      </c>
      <c r="AK676" s="103">
        <f t="shared" si="388"/>
        <v>0</v>
      </c>
      <c r="AL676" s="82">
        <f t="shared" si="389"/>
        <v>0</v>
      </c>
      <c r="AM676" s="105">
        <f t="shared" si="390"/>
        <v>0</v>
      </c>
      <c r="AN676" s="87">
        <f t="shared" si="391"/>
        <v>294</v>
      </c>
      <c r="AO676" s="240">
        <f t="shared" si="392"/>
        <v>0</v>
      </c>
      <c r="AP676" s="87">
        <f t="shared" si="393"/>
        <v>0</v>
      </c>
      <c r="AQ676" s="85">
        <f t="shared" si="394"/>
        <v>0</v>
      </c>
      <c r="AR676" s="232">
        <f t="shared" si="368"/>
        <v>0</v>
      </c>
      <c r="AS676" s="112">
        <f t="shared" si="404"/>
        <v>0</v>
      </c>
      <c r="AT676" s="125">
        <f t="shared" si="369"/>
        <v>0</v>
      </c>
      <c r="AU676" s="256">
        <f t="shared" si="370"/>
        <v>0</v>
      </c>
      <c r="AV676" s="109">
        <f t="shared" si="371"/>
        <v>0</v>
      </c>
      <c r="AW676" s="199">
        <f t="shared" si="395"/>
        <v>0</v>
      </c>
      <c r="AX676" s="95">
        <f t="shared" si="372"/>
        <v>0</v>
      </c>
      <c r="AY676" s="194">
        <f t="shared" si="396"/>
        <v>0</v>
      </c>
      <c r="BA676" s="194">
        <f t="shared" si="397"/>
        <v>0</v>
      </c>
      <c r="BS676" s="96"/>
    </row>
    <row r="677" spans="1:71" hidden="1" x14ac:dyDescent="0.3">
      <c r="A677" s="21">
        <v>296</v>
      </c>
      <c r="B677" s="86">
        <f t="shared" si="357"/>
        <v>0</v>
      </c>
      <c r="C677" s="82">
        <f t="shared" si="358"/>
        <v>0</v>
      </c>
      <c r="D677" s="82">
        <f t="shared" si="360"/>
        <v>0</v>
      </c>
      <c r="E677" s="85">
        <f t="shared" si="359"/>
        <v>0</v>
      </c>
      <c r="F677" s="103">
        <f t="shared" si="373"/>
        <v>0</v>
      </c>
      <c r="G677" s="82">
        <f t="shared" si="374"/>
        <v>0</v>
      </c>
      <c r="H677" s="85">
        <f t="shared" si="375"/>
        <v>0</v>
      </c>
      <c r="I677" s="87">
        <f t="shared" si="376"/>
        <v>0</v>
      </c>
      <c r="J677" s="104">
        <f t="shared" si="377"/>
        <v>0</v>
      </c>
      <c r="K677" s="87">
        <f t="shared" si="361"/>
        <v>0</v>
      </c>
      <c r="L677" s="85">
        <f t="shared" si="362"/>
        <v>0</v>
      </c>
      <c r="M677" s="82">
        <f t="shared" si="378"/>
        <v>0</v>
      </c>
      <c r="N677" s="82">
        <f t="shared" si="363"/>
        <v>0</v>
      </c>
      <c r="O677" s="85">
        <f t="shared" si="379"/>
        <v>0</v>
      </c>
      <c r="P677" s="87">
        <f t="shared" si="380"/>
        <v>0</v>
      </c>
      <c r="Q677" s="85">
        <f t="shared" si="381"/>
        <v>0</v>
      </c>
      <c r="R677" s="87">
        <f t="shared" si="382"/>
        <v>0</v>
      </c>
      <c r="S677" s="85">
        <f t="shared" si="383"/>
        <v>0</v>
      </c>
      <c r="T677" s="87">
        <v>296</v>
      </c>
      <c r="U677" s="82"/>
      <c r="V677" s="108">
        <f t="shared" si="384"/>
        <v>51672</v>
      </c>
      <c r="W677" s="109">
        <f t="shared" si="364"/>
        <v>0</v>
      </c>
      <c r="X677" s="95">
        <f t="shared" si="365"/>
        <v>0</v>
      </c>
      <c r="Y677" s="110">
        <f t="shared" si="366"/>
        <v>296</v>
      </c>
      <c r="Z677" s="111">
        <f t="shared" si="385"/>
        <v>0</v>
      </c>
      <c r="AA677" s="112">
        <f t="shared" si="386"/>
        <v>0</v>
      </c>
      <c r="AB677" s="112">
        <f t="shared" si="367"/>
        <v>0</v>
      </c>
      <c r="AC677" s="111">
        <f t="shared" si="398"/>
        <v>0</v>
      </c>
      <c r="AD677" s="113">
        <f t="shared" si="401"/>
        <v>0</v>
      </c>
      <c r="AE677" s="114">
        <f t="shared" si="387"/>
        <v>0</v>
      </c>
      <c r="AF677" s="86">
        <f t="shared" si="399"/>
        <v>51672</v>
      </c>
      <c r="AG677" s="86">
        <f t="shared" si="402"/>
        <v>51307</v>
      </c>
      <c r="AH677" s="211">
        <f t="shared" si="405"/>
        <v>0</v>
      </c>
      <c r="AI677" s="213">
        <f t="shared" si="403"/>
        <v>0</v>
      </c>
      <c r="AJ677" s="218">
        <f t="shared" si="400"/>
        <v>5452</v>
      </c>
      <c r="AK677" s="103">
        <f t="shared" si="388"/>
        <v>0</v>
      </c>
      <c r="AL677" s="82">
        <f t="shared" si="389"/>
        <v>0</v>
      </c>
      <c r="AM677" s="105">
        <f t="shared" si="390"/>
        <v>0</v>
      </c>
      <c r="AN677" s="87">
        <f t="shared" si="391"/>
        <v>295</v>
      </c>
      <c r="AO677" s="240">
        <f t="shared" si="392"/>
        <v>0</v>
      </c>
      <c r="AP677" s="87">
        <f t="shared" si="393"/>
        <v>0</v>
      </c>
      <c r="AQ677" s="85">
        <f t="shared" si="394"/>
        <v>0</v>
      </c>
      <c r="AR677" s="232">
        <f t="shared" si="368"/>
        <v>0</v>
      </c>
      <c r="AS677" s="112">
        <f t="shared" si="404"/>
        <v>0</v>
      </c>
      <c r="AT677" s="125">
        <f t="shared" si="369"/>
        <v>0</v>
      </c>
      <c r="AU677" s="256">
        <f t="shared" si="370"/>
        <v>0</v>
      </c>
      <c r="AV677" s="109">
        <f t="shared" si="371"/>
        <v>0</v>
      </c>
      <c r="AW677" s="199">
        <f t="shared" si="395"/>
        <v>0</v>
      </c>
      <c r="AX677" s="95">
        <f t="shared" si="372"/>
        <v>0</v>
      </c>
      <c r="AY677" s="194">
        <f t="shared" si="396"/>
        <v>0</v>
      </c>
      <c r="BA677" s="194">
        <f t="shared" si="397"/>
        <v>0</v>
      </c>
      <c r="BS677" s="96"/>
    </row>
    <row r="678" spans="1:71" hidden="1" x14ac:dyDescent="0.3">
      <c r="A678" s="21">
        <v>297</v>
      </c>
      <c r="B678" s="86">
        <f t="shared" si="357"/>
        <v>0</v>
      </c>
      <c r="C678" s="82">
        <f t="shared" si="358"/>
        <v>0</v>
      </c>
      <c r="D678" s="82">
        <f t="shared" si="360"/>
        <v>0</v>
      </c>
      <c r="E678" s="85">
        <f t="shared" si="359"/>
        <v>0</v>
      </c>
      <c r="F678" s="103">
        <f t="shared" si="373"/>
        <v>0</v>
      </c>
      <c r="G678" s="82">
        <f t="shared" si="374"/>
        <v>0</v>
      </c>
      <c r="H678" s="85">
        <f t="shared" si="375"/>
        <v>0</v>
      </c>
      <c r="I678" s="87">
        <f t="shared" si="376"/>
        <v>0</v>
      </c>
      <c r="J678" s="104">
        <f t="shared" si="377"/>
        <v>0</v>
      </c>
      <c r="K678" s="87">
        <f t="shared" si="361"/>
        <v>0</v>
      </c>
      <c r="L678" s="85">
        <f t="shared" si="362"/>
        <v>0</v>
      </c>
      <c r="M678" s="82">
        <f t="shared" si="378"/>
        <v>0</v>
      </c>
      <c r="N678" s="82">
        <f t="shared" si="363"/>
        <v>0</v>
      </c>
      <c r="O678" s="85">
        <f t="shared" si="379"/>
        <v>0</v>
      </c>
      <c r="P678" s="87">
        <f t="shared" si="380"/>
        <v>0</v>
      </c>
      <c r="Q678" s="85">
        <f t="shared" si="381"/>
        <v>0</v>
      </c>
      <c r="R678" s="87">
        <f t="shared" si="382"/>
        <v>0</v>
      </c>
      <c r="S678" s="85">
        <f t="shared" si="383"/>
        <v>0</v>
      </c>
      <c r="T678" s="87">
        <v>297</v>
      </c>
      <c r="U678" s="82"/>
      <c r="V678" s="108">
        <f t="shared" si="384"/>
        <v>51702</v>
      </c>
      <c r="W678" s="109">
        <f t="shared" si="364"/>
        <v>0</v>
      </c>
      <c r="X678" s="95">
        <f t="shared" si="365"/>
        <v>0</v>
      </c>
      <c r="Y678" s="110">
        <f t="shared" si="366"/>
        <v>297</v>
      </c>
      <c r="Z678" s="111">
        <f t="shared" si="385"/>
        <v>0</v>
      </c>
      <c r="AA678" s="112">
        <f t="shared" si="386"/>
        <v>0</v>
      </c>
      <c r="AB678" s="112">
        <f t="shared" si="367"/>
        <v>0</v>
      </c>
      <c r="AC678" s="111">
        <f t="shared" si="398"/>
        <v>0</v>
      </c>
      <c r="AD678" s="113">
        <f t="shared" si="401"/>
        <v>0</v>
      </c>
      <c r="AE678" s="114">
        <f t="shared" si="387"/>
        <v>0</v>
      </c>
      <c r="AF678" s="86">
        <f t="shared" si="399"/>
        <v>51702</v>
      </c>
      <c r="AG678" s="86">
        <f t="shared" si="402"/>
        <v>51337</v>
      </c>
      <c r="AH678" s="211">
        <f t="shared" si="405"/>
        <v>0</v>
      </c>
      <c r="AI678" s="213">
        <f t="shared" si="403"/>
        <v>0</v>
      </c>
      <c r="AJ678" s="218">
        <f t="shared" si="400"/>
        <v>5452</v>
      </c>
      <c r="AK678" s="103">
        <f t="shared" si="388"/>
        <v>0</v>
      </c>
      <c r="AL678" s="82">
        <f t="shared" si="389"/>
        <v>0</v>
      </c>
      <c r="AM678" s="105">
        <f t="shared" si="390"/>
        <v>0</v>
      </c>
      <c r="AN678" s="87">
        <f t="shared" si="391"/>
        <v>296</v>
      </c>
      <c r="AO678" s="240">
        <f t="shared" si="392"/>
        <v>0</v>
      </c>
      <c r="AP678" s="87">
        <f t="shared" si="393"/>
        <v>0</v>
      </c>
      <c r="AQ678" s="85">
        <f t="shared" si="394"/>
        <v>0</v>
      </c>
      <c r="AR678" s="232">
        <f t="shared" si="368"/>
        <v>0</v>
      </c>
      <c r="AS678" s="112">
        <f t="shared" si="404"/>
        <v>0</v>
      </c>
      <c r="AT678" s="125">
        <f t="shared" si="369"/>
        <v>0</v>
      </c>
      <c r="AU678" s="256">
        <f t="shared" si="370"/>
        <v>0</v>
      </c>
      <c r="AV678" s="109">
        <f t="shared" si="371"/>
        <v>0</v>
      </c>
      <c r="AW678" s="199">
        <f t="shared" si="395"/>
        <v>0</v>
      </c>
      <c r="AX678" s="95">
        <f t="shared" si="372"/>
        <v>0</v>
      </c>
      <c r="AY678" s="194">
        <f t="shared" si="396"/>
        <v>0</v>
      </c>
      <c r="BA678" s="194">
        <f t="shared" si="397"/>
        <v>0</v>
      </c>
      <c r="BS678" s="96"/>
    </row>
    <row r="679" spans="1:71" hidden="1" x14ac:dyDescent="0.3">
      <c r="A679" s="21">
        <v>298</v>
      </c>
      <c r="B679" s="86">
        <f t="shared" si="357"/>
        <v>0</v>
      </c>
      <c r="C679" s="82">
        <f t="shared" si="358"/>
        <v>0</v>
      </c>
      <c r="D679" s="82">
        <f t="shared" si="360"/>
        <v>0</v>
      </c>
      <c r="E679" s="85">
        <f t="shared" si="359"/>
        <v>0</v>
      </c>
      <c r="F679" s="103">
        <f t="shared" si="373"/>
        <v>0</v>
      </c>
      <c r="G679" s="82">
        <f t="shared" si="374"/>
        <v>0</v>
      </c>
      <c r="H679" s="85">
        <f t="shared" si="375"/>
        <v>0</v>
      </c>
      <c r="I679" s="87">
        <f t="shared" si="376"/>
        <v>0</v>
      </c>
      <c r="J679" s="104">
        <f t="shared" si="377"/>
        <v>0</v>
      </c>
      <c r="K679" s="87">
        <f t="shared" si="361"/>
        <v>0</v>
      </c>
      <c r="L679" s="85">
        <f t="shared" si="362"/>
        <v>0</v>
      </c>
      <c r="M679" s="82">
        <f t="shared" si="378"/>
        <v>0</v>
      </c>
      <c r="N679" s="82">
        <f t="shared" si="363"/>
        <v>0</v>
      </c>
      <c r="O679" s="85">
        <f t="shared" si="379"/>
        <v>0</v>
      </c>
      <c r="P679" s="87">
        <f t="shared" si="380"/>
        <v>0</v>
      </c>
      <c r="Q679" s="85">
        <f t="shared" si="381"/>
        <v>0</v>
      </c>
      <c r="R679" s="87">
        <f t="shared" si="382"/>
        <v>0</v>
      </c>
      <c r="S679" s="85">
        <f t="shared" si="383"/>
        <v>0</v>
      </c>
      <c r="T679" s="87">
        <v>298</v>
      </c>
      <c r="U679" s="82"/>
      <c r="V679" s="108">
        <f t="shared" si="384"/>
        <v>51733</v>
      </c>
      <c r="W679" s="109">
        <f t="shared" si="364"/>
        <v>0</v>
      </c>
      <c r="X679" s="95">
        <f t="shared" si="365"/>
        <v>0</v>
      </c>
      <c r="Y679" s="110">
        <f t="shared" si="366"/>
        <v>298</v>
      </c>
      <c r="Z679" s="111">
        <f t="shared" si="385"/>
        <v>0</v>
      </c>
      <c r="AA679" s="112">
        <f t="shared" si="386"/>
        <v>0</v>
      </c>
      <c r="AB679" s="112">
        <f t="shared" si="367"/>
        <v>0</v>
      </c>
      <c r="AC679" s="111">
        <f t="shared" si="398"/>
        <v>0</v>
      </c>
      <c r="AD679" s="113">
        <f t="shared" si="401"/>
        <v>0</v>
      </c>
      <c r="AE679" s="114">
        <f t="shared" si="387"/>
        <v>0</v>
      </c>
      <c r="AF679" s="86">
        <f t="shared" si="399"/>
        <v>51733</v>
      </c>
      <c r="AG679" s="86">
        <f t="shared" si="402"/>
        <v>51368</v>
      </c>
      <c r="AH679" s="211">
        <f t="shared" si="405"/>
        <v>0</v>
      </c>
      <c r="AI679" s="213">
        <f t="shared" si="403"/>
        <v>0</v>
      </c>
      <c r="AJ679" s="218">
        <f t="shared" si="400"/>
        <v>5452</v>
      </c>
      <c r="AK679" s="103">
        <f t="shared" si="388"/>
        <v>0</v>
      </c>
      <c r="AL679" s="82">
        <f t="shared" si="389"/>
        <v>0</v>
      </c>
      <c r="AM679" s="105">
        <f t="shared" si="390"/>
        <v>0</v>
      </c>
      <c r="AN679" s="87">
        <f t="shared" si="391"/>
        <v>297</v>
      </c>
      <c r="AO679" s="240">
        <f t="shared" si="392"/>
        <v>0</v>
      </c>
      <c r="AP679" s="87">
        <f t="shared" si="393"/>
        <v>0</v>
      </c>
      <c r="AQ679" s="85">
        <f t="shared" si="394"/>
        <v>0</v>
      </c>
      <c r="AR679" s="232">
        <f t="shared" si="368"/>
        <v>0</v>
      </c>
      <c r="AS679" s="112">
        <f t="shared" si="404"/>
        <v>0</v>
      </c>
      <c r="AT679" s="125">
        <f t="shared" si="369"/>
        <v>0</v>
      </c>
      <c r="AU679" s="256">
        <f t="shared" si="370"/>
        <v>0</v>
      </c>
      <c r="AV679" s="109">
        <f t="shared" si="371"/>
        <v>0</v>
      </c>
      <c r="AW679" s="199">
        <f t="shared" si="395"/>
        <v>0</v>
      </c>
      <c r="AX679" s="95">
        <f t="shared" si="372"/>
        <v>0</v>
      </c>
      <c r="AY679" s="194">
        <f t="shared" si="396"/>
        <v>0</v>
      </c>
      <c r="BA679" s="194">
        <f t="shared" si="397"/>
        <v>0</v>
      </c>
      <c r="BS679" s="96"/>
    </row>
    <row r="680" spans="1:71" hidden="1" x14ac:dyDescent="0.3">
      <c r="A680" s="21">
        <v>299</v>
      </c>
      <c r="B680" s="86">
        <f t="shared" si="357"/>
        <v>0</v>
      </c>
      <c r="C680" s="82">
        <f t="shared" si="358"/>
        <v>0</v>
      </c>
      <c r="D680" s="82">
        <f t="shared" si="360"/>
        <v>0</v>
      </c>
      <c r="E680" s="85">
        <f t="shared" si="359"/>
        <v>0</v>
      </c>
      <c r="F680" s="103">
        <f t="shared" si="373"/>
        <v>0</v>
      </c>
      <c r="G680" s="82">
        <f t="shared" si="374"/>
        <v>0</v>
      </c>
      <c r="H680" s="85">
        <f t="shared" si="375"/>
        <v>0</v>
      </c>
      <c r="I680" s="87">
        <f t="shared" si="376"/>
        <v>0</v>
      </c>
      <c r="J680" s="104">
        <f t="shared" si="377"/>
        <v>0</v>
      </c>
      <c r="K680" s="87">
        <f t="shared" si="361"/>
        <v>0</v>
      </c>
      <c r="L680" s="85">
        <f t="shared" si="362"/>
        <v>0</v>
      </c>
      <c r="M680" s="82">
        <f t="shared" si="378"/>
        <v>0</v>
      </c>
      <c r="N680" s="82">
        <f t="shared" si="363"/>
        <v>0</v>
      </c>
      <c r="O680" s="85">
        <f t="shared" si="379"/>
        <v>0</v>
      </c>
      <c r="P680" s="87">
        <f t="shared" si="380"/>
        <v>0</v>
      </c>
      <c r="Q680" s="85">
        <f t="shared" si="381"/>
        <v>0</v>
      </c>
      <c r="R680" s="87">
        <f t="shared" si="382"/>
        <v>0</v>
      </c>
      <c r="S680" s="85">
        <f t="shared" si="383"/>
        <v>0</v>
      </c>
      <c r="T680" s="87">
        <v>299</v>
      </c>
      <c r="U680" s="82"/>
      <c r="V680" s="108">
        <f t="shared" si="384"/>
        <v>51764</v>
      </c>
      <c r="W680" s="109">
        <f t="shared" si="364"/>
        <v>0</v>
      </c>
      <c r="X680" s="95">
        <f t="shared" si="365"/>
        <v>0</v>
      </c>
      <c r="Y680" s="110">
        <f t="shared" si="366"/>
        <v>299</v>
      </c>
      <c r="Z680" s="111">
        <f t="shared" si="385"/>
        <v>0</v>
      </c>
      <c r="AA680" s="112">
        <f t="shared" si="386"/>
        <v>0</v>
      </c>
      <c r="AB680" s="112">
        <f t="shared" si="367"/>
        <v>0</v>
      </c>
      <c r="AC680" s="111">
        <f t="shared" si="398"/>
        <v>0</v>
      </c>
      <c r="AD680" s="113">
        <f t="shared" si="401"/>
        <v>0</v>
      </c>
      <c r="AE680" s="114">
        <f t="shared" si="387"/>
        <v>0</v>
      </c>
      <c r="AF680" s="86">
        <f t="shared" si="399"/>
        <v>51764</v>
      </c>
      <c r="AG680" s="86">
        <f t="shared" si="402"/>
        <v>51399</v>
      </c>
      <c r="AH680" s="211">
        <f t="shared" si="405"/>
        <v>0</v>
      </c>
      <c r="AI680" s="213">
        <f t="shared" si="403"/>
        <v>0</v>
      </c>
      <c r="AJ680" s="218">
        <f t="shared" si="400"/>
        <v>5452</v>
      </c>
      <c r="AK680" s="103">
        <f t="shared" si="388"/>
        <v>0</v>
      </c>
      <c r="AL680" s="82">
        <f t="shared" si="389"/>
        <v>0</v>
      </c>
      <c r="AM680" s="105">
        <f t="shared" si="390"/>
        <v>0</v>
      </c>
      <c r="AN680" s="87">
        <f t="shared" si="391"/>
        <v>298</v>
      </c>
      <c r="AO680" s="240">
        <f t="shared" si="392"/>
        <v>0</v>
      </c>
      <c r="AP680" s="87">
        <f t="shared" si="393"/>
        <v>0</v>
      </c>
      <c r="AQ680" s="85">
        <f t="shared" si="394"/>
        <v>0</v>
      </c>
      <c r="AR680" s="232">
        <f t="shared" si="368"/>
        <v>0</v>
      </c>
      <c r="AS680" s="112">
        <f t="shared" si="404"/>
        <v>0</v>
      </c>
      <c r="AT680" s="125">
        <f t="shared" si="369"/>
        <v>0</v>
      </c>
      <c r="AU680" s="256">
        <f t="shared" si="370"/>
        <v>0</v>
      </c>
      <c r="AV680" s="109">
        <f t="shared" si="371"/>
        <v>0</v>
      </c>
      <c r="AW680" s="199">
        <f t="shared" si="395"/>
        <v>0</v>
      </c>
      <c r="AX680" s="95">
        <f t="shared" si="372"/>
        <v>0</v>
      </c>
      <c r="AY680" s="194">
        <f t="shared" si="396"/>
        <v>0</v>
      </c>
      <c r="BA680" s="194">
        <f t="shared" si="397"/>
        <v>0</v>
      </c>
      <c r="BS680" s="96"/>
    </row>
    <row r="681" spans="1:71" hidden="1" x14ac:dyDescent="0.3">
      <c r="A681" s="21">
        <v>300</v>
      </c>
      <c r="B681" s="86">
        <f t="shared" si="357"/>
        <v>0</v>
      </c>
      <c r="C681" s="82">
        <f t="shared" si="358"/>
        <v>0</v>
      </c>
      <c r="D681" s="82">
        <f t="shared" si="360"/>
        <v>0</v>
      </c>
      <c r="E681" s="85">
        <f t="shared" si="359"/>
        <v>0</v>
      </c>
      <c r="F681" s="103">
        <f t="shared" si="373"/>
        <v>0</v>
      </c>
      <c r="G681" s="82">
        <f t="shared" si="374"/>
        <v>0</v>
      </c>
      <c r="H681" s="85">
        <f t="shared" si="375"/>
        <v>0</v>
      </c>
      <c r="I681" s="87">
        <f t="shared" si="376"/>
        <v>0</v>
      </c>
      <c r="J681" s="104">
        <f t="shared" si="377"/>
        <v>0</v>
      </c>
      <c r="K681" s="87">
        <f t="shared" si="361"/>
        <v>0</v>
      </c>
      <c r="L681" s="85">
        <f t="shared" si="362"/>
        <v>0</v>
      </c>
      <c r="M681" s="82">
        <f t="shared" si="378"/>
        <v>0</v>
      </c>
      <c r="N681" s="82">
        <f t="shared" si="363"/>
        <v>0</v>
      </c>
      <c r="O681" s="85">
        <f t="shared" si="379"/>
        <v>0</v>
      </c>
      <c r="P681" s="87">
        <f t="shared" si="380"/>
        <v>0</v>
      </c>
      <c r="Q681" s="85">
        <f t="shared" si="381"/>
        <v>0</v>
      </c>
      <c r="R681" s="87">
        <f t="shared" si="382"/>
        <v>0</v>
      </c>
      <c r="S681" s="85">
        <f t="shared" si="383"/>
        <v>0</v>
      </c>
      <c r="T681" s="87">
        <v>300</v>
      </c>
      <c r="U681" s="82"/>
      <c r="V681" s="108">
        <f t="shared" si="384"/>
        <v>51794</v>
      </c>
      <c r="W681" s="109">
        <f t="shared" si="364"/>
        <v>0</v>
      </c>
      <c r="X681" s="95">
        <f t="shared" si="365"/>
        <v>0</v>
      </c>
      <c r="Y681" s="110">
        <f t="shared" si="366"/>
        <v>300</v>
      </c>
      <c r="Z681" s="111">
        <f t="shared" si="385"/>
        <v>0</v>
      </c>
      <c r="AA681" s="112">
        <f t="shared" si="386"/>
        <v>0</v>
      </c>
      <c r="AB681" s="112">
        <f t="shared" si="367"/>
        <v>0</v>
      </c>
      <c r="AC681" s="111">
        <f t="shared" si="398"/>
        <v>0</v>
      </c>
      <c r="AD681" s="113">
        <f t="shared" si="401"/>
        <v>0</v>
      </c>
      <c r="AE681" s="114">
        <f t="shared" si="387"/>
        <v>0</v>
      </c>
      <c r="AF681" s="86">
        <f t="shared" si="399"/>
        <v>51794</v>
      </c>
      <c r="AG681" s="86">
        <f t="shared" si="402"/>
        <v>51429</v>
      </c>
      <c r="AH681" s="211">
        <f t="shared" si="405"/>
        <v>0</v>
      </c>
      <c r="AI681" s="213">
        <f t="shared" si="403"/>
        <v>0</v>
      </c>
      <c r="AJ681" s="218">
        <f t="shared" si="400"/>
        <v>5452</v>
      </c>
      <c r="AK681" s="103">
        <f t="shared" si="388"/>
        <v>0</v>
      </c>
      <c r="AL681" s="82">
        <f t="shared" si="389"/>
        <v>0</v>
      </c>
      <c r="AM681" s="105">
        <f t="shared" si="390"/>
        <v>0</v>
      </c>
      <c r="AN681" s="87">
        <f t="shared" si="391"/>
        <v>299</v>
      </c>
      <c r="AO681" s="240">
        <f t="shared" si="392"/>
        <v>0</v>
      </c>
      <c r="AP681" s="87">
        <f t="shared" si="393"/>
        <v>0</v>
      </c>
      <c r="AQ681" s="85">
        <f t="shared" si="394"/>
        <v>0</v>
      </c>
      <c r="AR681" s="232">
        <f t="shared" si="368"/>
        <v>0</v>
      </c>
      <c r="AS681" s="112">
        <f t="shared" si="404"/>
        <v>0</v>
      </c>
      <c r="AT681" s="125">
        <f t="shared" si="369"/>
        <v>0</v>
      </c>
      <c r="AU681" s="256">
        <f t="shared" si="370"/>
        <v>0</v>
      </c>
      <c r="AV681" s="109">
        <f t="shared" si="371"/>
        <v>0</v>
      </c>
      <c r="AW681" s="199">
        <f t="shared" si="395"/>
        <v>0</v>
      </c>
      <c r="AX681" s="95">
        <f t="shared" si="372"/>
        <v>0</v>
      </c>
      <c r="AY681" s="194">
        <f t="shared" si="396"/>
        <v>0</v>
      </c>
      <c r="BA681" s="194">
        <f t="shared" si="397"/>
        <v>0</v>
      </c>
      <c r="BS681" s="96"/>
    </row>
    <row r="682" spans="1:71" hidden="1" x14ac:dyDescent="0.3">
      <c r="A682" s="21">
        <v>301</v>
      </c>
      <c r="B682" s="86">
        <f t="shared" si="357"/>
        <v>0</v>
      </c>
      <c r="C682" s="82">
        <f t="shared" si="358"/>
        <v>0</v>
      </c>
      <c r="D682" s="82">
        <f t="shared" si="360"/>
        <v>0</v>
      </c>
      <c r="E682" s="85">
        <f t="shared" si="359"/>
        <v>0</v>
      </c>
      <c r="F682" s="103">
        <f t="shared" si="373"/>
        <v>0</v>
      </c>
      <c r="G682" s="82">
        <f t="shared" si="374"/>
        <v>0</v>
      </c>
      <c r="H682" s="85">
        <f t="shared" si="375"/>
        <v>0</v>
      </c>
      <c r="I682" s="87">
        <f t="shared" si="376"/>
        <v>0</v>
      </c>
      <c r="J682" s="104">
        <f t="shared" si="377"/>
        <v>0</v>
      </c>
      <c r="K682" s="87">
        <f t="shared" si="361"/>
        <v>0</v>
      </c>
      <c r="L682" s="85">
        <f t="shared" si="362"/>
        <v>0</v>
      </c>
      <c r="M682" s="82">
        <f t="shared" si="378"/>
        <v>0</v>
      </c>
      <c r="N682" s="82">
        <f t="shared" si="363"/>
        <v>0</v>
      </c>
      <c r="O682" s="85">
        <f t="shared" si="379"/>
        <v>0</v>
      </c>
      <c r="P682" s="87">
        <f t="shared" si="380"/>
        <v>0</v>
      </c>
      <c r="Q682" s="85">
        <f t="shared" si="381"/>
        <v>0</v>
      </c>
      <c r="R682" s="87">
        <f t="shared" si="382"/>
        <v>0</v>
      </c>
      <c r="S682" s="85">
        <f t="shared" si="383"/>
        <v>0</v>
      </c>
      <c r="T682" s="87">
        <v>301</v>
      </c>
      <c r="U682" s="82">
        <f>T682</f>
        <v>301</v>
      </c>
      <c r="V682" s="108">
        <f t="shared" si="384"/>
        <v>51825</v>
      </c>
      <c r="W682" s="109">
        <f t="shared" si="364"/>
        <v>0</v>
      </c>
      <c r="X682" s="95">
        <f t="shared" si="365"/>
        <v>0</v>
      </c>
      <c r="Y682" s="110">
        <f t="shared" si="366"/>
        <v>301</v>
      </c>
      <c r="Z682" s="111">
        <f t="shared" si="385"/>
        <v>0</v>
      </c>
      <c r="AA682" s="112">
        <f t="shared" si="386"/>
        <v>0</v>
      </c>
      <c r="AB682" s="112">
        <f t="shared" si="367"/>
        <v>0</v>
      </c>
      <c r="AC682" s="111">
        <f t="shared" si="398"/>
        <v>0</v>
      </c>
      <c r="AD682" s="113">
        <f t="shared" si="401"/>
        <v>0</v>
      </c>
      <c r="AE682" s="114">
        <f t="shared" si="387"/>
        <v>0</v>
      </c>
      <c r="AF682" s="86">
        <f t="shared" si="399"/>
        <v>51825</v>
      </c>
      <c r="AG682" s="86">
        <f t="shared" si="402"/>
        <v>51460</v>
      </c>
      <c r="AH682" s="211">
        <f t="shared" si="405"/>
        <v>0</v>
      </c>
      <c r="AI682" s="213">
        <f t="shared" si="403"/>
        <v>0</v>
      </c>
      <c r="AJ682" s="218">
        <f t="shared" si="400"/>
        <v>5452</v>
      </c>
      <c r="AK682" s="103">
        <f t="shared" si="388"/>
        <v>0</v>
      </c>
      <c r="AL682" s="82">
        <f t="shared" si="389"/>
        <v>0</v>
      </c>
      <c r="AM682" s="105">
        <f t="shared" si="390"/>
        <v>0</v>
      </c>
      <c r="AN682" s="87">
        <f t="shared" si="391"/>
        <v>300</v>
      </c>
      <c r="AO682" s="240">
        <f t="shared" si="392"/>
        <v>0</v>
      </c>
      <c r="AP682" s="87">
        <f t="shared" si="393"/>
        <v>0</v>
      </c>
      <c r="AQ682" s="85">
        <f t="shared" si="394"/>
        <v>0</v>
      </c>
      <c r="AR682" s="232">
        <f t="shared" si="368"/>
        <v>0</v>
      </c>
      <c r="AS682" s="112">
        <f t="shared" si="404"/>
        <v>0</v>
      </c>
      <c r="AT682" s="125">
        <f t="shared" si="369"/>
        <v>0</v>
      </c>
      <c r="AU682" s="256">
        <f t="shared" si="370"/>
        <v>0</v>
      </c>
      <c r="AV682" s="109">
        <f t="shared" si="371"/>
        <v>0</v>
      </c>
      <c r="AW682" s="199">
        <f t="shared" si="395"/>
        <v>0</v>
      </c>
      <c r="AX682" s="95">
        <f t="shared" si="372"/>
        <v>0</v>
      </c>
      <c r="AY682" s="194">
        <f t="shared" si="396"/>
        <v>0</v>
      </c>
      <c r="BA682" s="194">
        <f t="shared" si="397"/>
        <v>0</v>
      </c>
      <c r="BS682" s="96"/>
    </row>
    <row r="683" spans="1:71" hidden="1" x14ac:dyDescent="0.3">
      <c r="A683" s="21">
        <v>302</v>
      </c>
      <c r="B683" s="86">
        <f t="shared" si="357"/>
        <v>0</v>
      </c>
      <c r="C683" s="82">
        <f t="shared" si="358"/>
        <v>0</v>
      </c>
      <c r="D683" s="82">
        <f t="shared" si="360"/>
        <v>0</v>
      </c>
      <c r="E683" s="85">
        <f t="shared" si="359"/>
        <v>0</v>
      </c>
      <c r="F683" s="103">
        <f t="shared" si="373"/>
        <v>0</v>
      </c>
      <c r="G683" s="82">
        <f t="shared" si="374"/>
        <v>0</v>
      </c>
      <c r="H683" s="85">
        <f t="shared" si="375"/>
        <v>0</v>
      </c>
      <c r="I683" s="87">
        <f t="shared" si="376"/>
        <v>0</v>
      </c>
      <c r="J683" s="104">
        <f t="shared" si="377"/>
        <v>0</v>
      </c>
      <c r="K683" s="87">
        <f t="shared" si="361"/>
        <v>0</v>
      </c>
      <c r="L683" s="85">
        <f t="shared" si="362"/>
        <v>0</v>
      </c>
      <c r="M683" s="82">
        <f t="shared" si="378"/>
        <v>0</v>
      </c>
      <c r="N683" s="82">
        <f t="shared" si="363"/>
        <v>0</v>
      </c>
      <c r="O683" s="85">
        <f t="shared" si="379"/>
        <v>0</v>
      </c>
      <c r="P683" s="87">
        <f t="shared" si="380"/>
        <v>0</v>
      </c>
      <c r="Q683" s="85">
        <f t="shared" si="381"/>
        <v>0</v>
      </c>
      <c r="R683" s="87">
        <f t="shared" si="382"/>
        <v>0</v>
      </c>
      <c r="S683" s="85">
        <f t="shared" si="383"/>
        <v>0</v>
      </c>
      <c r="T683" s="87">
        <v>302</v>
      </c>
      <c r="U683" s="82"/>
      <c r="V683" s="108">
        <f t="shared" si="384"/>
        <v>51855</v>
      </c>
      <c r="W683" s="109">
        <f t="shared" si="364"/>
        <v>0</v>
      </c>
      <c r="X683" s="95">
        <f t="shared" si="365"/>
        <v>0</v>
      </c>
      <c r="Y683" s="110">
        <f t="shared" si="366"/>
        <v>302</v>
      </c>
      <c r="Z683" s="111">
        <f t="shared" si="385"/>
        <v>0</v>
      </c>
      <c r="AA683" s="112">
        <f t="shared" si="386"/>
        <v>0</v>
      </c>
      <c r="AB683" s="112">
        <f t="shared" si="367"/>
        <v>0</v>
      </c>
      <c r="AC683" s="111">
        <f t="shared" si="398"/>
        <v>0</v>
      </c>
      <c r="AD683" s="113">
        <f t="shared" si="401"/>
        <v>0</v>
      </c>
      <c r="AE683" s="114">
        <f t="shared" si="387"/>
        <v>0</v>
      </c>
      <c r="AF683" s="86">
        <f t="shared" si="399"/>
        <v>51855</v>
      </c>
      <c r="AG683" s="86">
        <f t="shared" si="402"/>
        <v>51490</v>
      </c>
      <c r="AH683" s="211">
        <f t="shared" si="405"/>
        <v>0</v>
      </c>
      <c r="AI683" s="213">
        <f t="shared" si="403"/>
        <v>0</v>
      </c>
      <c r="AJ683" s="218">
        <f t="shared" si="400"/>
        <v>5452</v>
      </c>
      <c r="AK683" s="103">
        <f t="shared" si="388"/>
        <v>0</v>
      </c>
      <c r="AL683" s="82">
        <f t="shared" si="389"/>
        <v>0</v>
      </c>
      <c r="AM683" s="105">
        <f t="shared" si="390"/>
        <v>0</v>
      </c>
      <c r="AN683" s="87">
        <f t="shared" si="391"/>
        <v>301</v>
      </c>
      <c r="AO683" s="240">
        <f t="shared" si="392"/>
        <v>0</v>
      </c>
      <c r="AP683" s="87">
        <f t="shared" si="393"/>
        <v>0</v>
      </c>
      <c r="AQ683" s="85">
        <f t="shared" si="394"/>
        <v>0</v>
      </c>
      <c r="AR683" s="232">
        <f t="shared" si="368"/>
        <v>0</v>
      </c>
      <c r="AS683" s="112">
        <f t="shared" si="404"/>
        <v>0</v>
      </c>
      <c r="AT683" s="125">
        <f t="shared" si="369"/>
        <v>0</v>
      </c>
      <c r="AU683" s="256">
        <f t="shared" si="370"/>
        <v>0</v>
      </c>
      <c r="AV683" s="109">
        <f t="shared" si="371"/>
        <v>0</v>
      </c>
      <c r="AW683" s="199">
        <f t="shared" si="395"/>
        <v>0</v>
      </c>
      <c r="AX683" s="95">
        <f t="shared" si="372"/>
        <v>0</v>
      </c>
      <c r="AY683" s="194">
        <f t="shared" si="396"/>
        <v>0</v>
      </c>
      <c r="BA683" s="194">
        <f t="shared" si="397"/>
        <v>0</v>
      </c>
      <c r="BS683" s="96"/>
    </row>
    <row r="684" spans="1:71" hidden="1" x14ac:dyDescent="0.3">
      <c r="A684" s="21">
        <v>303</v>
      </c>
      <c r="B684" s="86">
        <f t="shared" si="357"/>
        <v>0</v>
      </c>
      <c r="C684" s="82">
        <f t="shared" si="358"/>
        <v>0</v>
      </c>
      <c r="D684" s="82">
        <f t="shared" si="360"/>
        <v>0</v>
      </c>
      <c r="E684" s="85">
        <f t="shared" si="359"/>
        <v>0</v>
      </c>
      <c r="F684" s="103">
        <f t="shared" si="373"/>
        <v>0</v>
      </c>
      <c r="G684" s="82">
        <f t="shared" si="374"/>
        <v>0</v>
      </c>
      <c r="H684" s="85">
        <f t="shared" si="375"/>
        <v>0</v>
      </c>
      <c r="I684" s="87">
        <f t="shared" si="376"/>
        <v>0</v>
      </c>
      <c r="J684" s="104">
        <f t="shared" si="377"/>
        <v>0</v>
      </c>
      <c r="K684" s="87">
        <f t="shared" si="361"/>
        <v>0</v>
      </c>
      <c r="L684" s="85">
        <f t="shared" si="362"/>
        <v>0</v>
      </c>
      <c r="M684" s="82">
        <f t="shared" si="378"/>
        <v>0</v>
      </c>
      <c r="N684" s="82">
        <f t="shared" si="363"/>
        <v>0</v>
      </c>
      <c r="O684" s="85">
        <f t="shared" si="379"/>
        <v>0</v>
      </c>
      <c r="P684" s="87">
        <f t="shared" si="380"/>
        <v>0</v>
      </c>
      <c r="Q684" s="85">
        <f t="shared" si="381"/>
        <v>0</v>
      </c>
      <c r="R684" s="87">
        <f t="shared" si="382"/>
        <v>0</v>
      </c>
      <c r="S684" s="85">
        <f t="shared" si="383"/>
        <v>0</v>
      </c>
      <c r="T684" s="87">
        <v>303</v>
      </c>
      <c r="U684" s="82"/>
      <c r="V684" s="108">
        <f t="shared" si="384"/>
        <v>51886</v>
      </c>
      <c r="W684" s="109">
        <f t="shared" si="364"/>
        <v>0</v>
      </c>
      <c r="X684" s="95">
        <f t="shared" si="365"/>
        <v>0</v>
      </c>
      <c r="Y684" s="110">
        <f t="shared" si="366"/>
        <v>303</v>
      </c>
      <c r="Z684" s="111">
        <f t="shared" si="385"/>
        <v>0</v>
      </c>
      <c r="AA684" s="112">
        <f t="shared" si="386"/>
        <v>0</v>
      </c>
      <c r="AB684" s="112">
        <f t="shared" si="367"/>
        <v>0</v>
      </c>
      <c r="AC684" s="111">
        <f t="shared" si="398"/>
        <v>0</v>
      </c>
      <c r="AD684" s="113">
        <f t="shared" si="401"/>
        <v>0</v>
      </c>
      <c r="AE684" s="114">
        <f t="shared" si="387"/>
        <v>0</v>
      </c>
      <c r="AF684" s="86">
        <f t="shared" si="399"/>
        <v>51886</v>
      </c>
      <c r="AG684" s="86">
        <f t="shared" si="402"/>
        <v>51521</v>
      </c>
      <c r="AH684" s="211">
        <f t="shared" si="405"/>
        <v>0</v>
      </c>
      <c r="AI684" s="213">
        <f t="shared" si="403"/>
        <v>0</v>
      </c>
      <c r="AJ684" s="218">
        <f t="shared" si="400"/>
        <v>5452</v>
      </c>
      <c r="AK684" s="103">
        <f t="shared" si="388"/>
        <v>0</v>
      </c>
      <c r="AL684" s="82">
        <f t="shared" si="389"/>
        <v>0</v>
      </c>
      <c r="AM684" s="105">
        <f t="shared" si="390"/>
        <v>0</v>
      </c>
      <c r="AN684" s="87">
        <f t="shared" si="391"/>
        <v>302</v>
      </c>
      <c r="AO684" s="240">
        <f t="shared" si="392"/>
        <v>0</v>
      </c>
      <c r="AP684" s="87">
        <f t="shared" si="393"/>
        <v>0</v>
      </c>
      <c r="AQ684" s="85">
        <f t="shared" si="394"/>
        <v>0</v>
      </c>
      <c r="AR684" s="232">
        <f t="shared" si="368"/>
        <v>0</v>
      </c>
      <c r="AS684" s="112">
        <f t="shared" si="404"/>
        <v>0</v>
      </c>
      <c r="AT684" s="125">
        <f t="shared" si="369"/>
        <v>0</v>
      </c>
      <c r="AU684" s="256">
        <f t="shared" si="370"/>
        <v>0</v>
      </c>
      <c r="AV684" s="109">
        <f t="shared" si="371"/>
        <v>0</v>
      </c>
      <c r="AW684" s="199">
        <f t="shared" si="395"/>
        <v>0</v>
      </c>
      <c r="AX684" s="95">
        <f t="shared" si="372"/>
        <v>0</v>
      </c>
      <c r="AY684" s="194">
        <f t="shared" si="396"/>
        <v>0</v>
      </c>
      <c r="BA684" s="194">
        <f t="shared" si="397"/>
        <v>0</v>
      </c>
      <c r="BS684" s="96"/>
    </row>
    <row r="685" spans="1:71" hidden="1" x14ac:dyDescent="0.3">
      <c r="A685" s="21">
        <v>304</v>
      </c>
      <c r="B685" s="86">
        <f t="shared" si="357"/>
        <v>0</v>
      </c>
      <c r="C685" s="82">
        <f t="shared" si="358"/>
        <v>0</v>
      </c>
      <c r="D685" s="82">
        <f t="shared" si="360"/>
        <v>0</v>
      </c>
      <c r="E685" s="85">
        <f t="shared" si="359"/>
        <v>0</v>
      </c>
      <c r="F685" s="103">
        <f t="shared" si="373"/>
        <v>0</v>
      </c>
      <c r="G685" s="82">
        <f t="shared" si="374"/>
        <v>0</v>
      </c>
      <c r="H685" s="85">
        <f t="shared" si="375"/>
        <v>0</v>
      </c>
      <c r="I685" s="87">
        <f t="shared" si="376"/>
        <v>0</v>
      </c>
      <c r="J685" s="104">
        <f t="shared" si="377"/>
        <v>0</v>
      </c>
      <c r="K685" s="87">
        <f t="shared" si="361"/>
        <v>0</v>
      </c>
      <c r="L685" s="85">
        <f t="shared" si="362"/>
        <v>0</v>
      </c>
      <c r="M685" s="82">
        <f t="shared" si="378"/>
        <v>0</v>
      </c>
      <c r="N685" s="82">
        <f t="shared" si="363"/>
        <v>0</v>
      </c>
      <c r="O685" s="85">
        <f t="shared" si="379"/>
        <v>0</v>
      </c>
      <c r="P685" s="87">
        <f t="shared" si="380"/>
        <v>0</v>
      </c>
      <c r="Q685" s="85">
        <f t="shared" si="381"/>
        <v>0</v>
      </c>
      <c r="R685" s="87">
        <f t="shared" si="382"/>
        <v>0</v>
      </c>
      <c r="S685" s="85">
        <f t="shared" si="383"/>
        <v>0</v>
      </c>
      <c r="T685" s="87">
        <v>304</v>
      </c>
      <c r="U685" s="82"/>
      <c r="V685" s="108">
        <f t="shared" si="384"/>
        <v>51917</v>
      </c>
      <c r="W685" s="109">
        <f t="shared" si="364"/>
        <v>0</v>
      </c>
      <c r="X685" s="95">
        <f t="shared" si="365"/>
        <v>0</v>
      </c>
      <c r="Y685" s="110">
        <f t="shared" si="366"/>
        <v>304</v>
      </c>
      <c r="Z685" s="111">
        <f t="shared" si="385"/>
        <v>0</v>
      </c>
      <c r="AA685" s="112">
        <f t="shared" si="386"/>
        <v>0</v>
      </c>
      <c r="AB685" s="112">
        <f t="shared" si="367"/>
        <v>0</v>
      </c>
      <c r="AC685" s="111">
        <f t="shared" si="398"/>
        <v>0</v>
      </c>
      <c r="AD685" s="113">
        <f t="shared" si="401"/>
        <v>0</v>
      </c>
      <c r="AE685" s="114">
        <f t="shared" si="387"/>
        <v>0</v>
      </c>
      <c r="AF685" s="86">
        <f t="shared" si="399"/>
        <v>51917</v>
      </c>
      <c r="AG685" s="86">
        <f t="shared" si="402"/>
        <v>51552</v>
      </c>
      <c r="AH685" s="211">
        <f t="shared" si="405"/>
        <v>0</v>
      </c>
      <c r="AI685" s="213">
        <f t="shared" si="403"/>
        <v>0</v>
      </c>
      <c r="AJ685" s="218">
        <f t="shared" si="400"/>
        <v>5452</v>
      </c>
      <c r="AK685" s="103">
        <f t="shared" si="388"/>
        <v>0</v>
      </c>
      <c r="AL685" s="82">
        <f t="shared" si="389"/>
        <v>0</v>
      </c>
      <c r="AM685" s="105">
        <f t="shared" si="390"/>
        <v>0</v>
      </c>
      <c r="AN685" s="87">
        <f t="shared" si="391"/>
        <v>303</v>
      </c>
      <c r="AO685" s="240">
        <f t="shared" si="392"/>
        <v>0</v>
      </c>
      <c r="AP685" s="87">
        <f t="shared" si="393"/>
        <v>0</v>
      </c>
      <c r="AQ685" s="85">
        <f t="shared" si="394"/>
        <v>0</v>
      </c>
      <c r="AR685" s="232">
        <f t="shared" si="368"/>
        <v>0</v>
      </c>
      <c r="AS685" s="112">
        <f t="shared" si="404"/>
        <v>0</v>
      </c>
      <c r="AT685" s="125">
        <f t="shared" si="369"/>
        <v>0</v>
      </c>
      <c r="AU685" s="256">
        <f t="shared" si="370"/>
        <v>0</v>
      </c>
      <c r="AV685" s="109">
        <f t="shared" si="371"/>
        <v>0</v>
      </c>
      <c r="AW685" s="199">
        <f t="shared" si="395"/>
        <v>0</v>
      </c>
      <c r="AX685" s="95">
        <f t="shared" si="372"/>
        <v>0</v>
      </c>
      <c r="AY685" s="194">
        <f t="shared" si="396"/>
        <v>0</v>
      </c>
      <c r="BA685" s="194">
        <f t="shared" si="397"/>
        <v>0</v>
      </c>
      <c r="BS685" s="96"/>
    </row>
    <row r="686" spans="1:71" hidden="1" x14ac:dyDescent="0.3">
      <c r="A686" s="21">
        <v>305</v>
      </c>
      <c r="B686" s="86">
        <f t="shared" si="357"/>
        <v>0</v>
      </c>
      <c r="C686" s="82">
        <f t="shared" si="358"/>
        <v>0</v>
      </c>
      <c r="D686" s="82">
        <f t="shared" si="360"/>
        <v>0</v>
      </c>
      <c r="E686" s="85">
        <f t="shared" si="359"/>
        <v>0</v>
      </c>
      <c r="F686" s="103">
        <f t="shared" si="373"/>
        <v>0</v>
      </c>
      <c r="G686" s="82">
        <f t="shared" si="374"/>
        <v>0</v>
      </c>
      <c r="H686" s="85">
        <f t="shared" si="375"/>
        <v>0</v>
      </c>
      <c r="I686" s="87">
        <f t="shared" si="376"/>
        <v>0</v>
      </c>
      <c r="J686" s="104">
        <f t="shared" si="377"/>
        <v>0</v>
      </c>
      <c r="K686" s="87">
        <f t="shared" si="361"/>
        <v>0</v>
      </c>
      <c r="L686" s="85">
        <f t="shared" si="362"/>
        <v>0</v>
      </c>
      <c r="M686" s="82">
        <f t="shared" si="378"/>
        <v>0</v>
      </c>
      <c r="N686" s="82">
        <f t="shared" si="363"/>
        <v>0</v>
      </c>
      <c r="O686" s="85">
        <f t="shared" si="379"/>
        <v>0</v>
      </c>
      <c r="P686" s="87">
        <f t="shared" si="380"/>
        <v>0</v>
      </c>
      <c r="Q686" s="85">
        <f t="shared" si="381"/>
        <v>0</v>
      </c>
      <c r="R686" s="87">
        <f t="shared" si="382"/>
        <v>0</v>
      </c>
      <c r="S686" s="85">
        <f t="shared" si="383"/>
        <v>0</v>
      </c>
      <c r="T686" s="87">
        <v>305</v>
      </c>
      <c r="U686" s="82"/>
      <c r="V686" s="108">
        <f t="shared" si="384"/>
        <v>51945</v>
      </c>
      <c r="W686" s="109">
        <f t="shared" si="364"/>
        <v>0</v>
      </c>
      <c r="X686" s="95">
        <f t="shared" si="365"/>
        <v>0</v>
      </c>
      <c r="Y686" s="110">
        <f t="shared" si="366"/>
        <v>305</v>
      </c>
      <c r="Z686" s="111">
        <f t="shared" si="385"/>
        <v>0</v>
      </c>
      <c r="AA686" s="112">
        <f t="shared" si="386"/>
        <v>0</v>
      </c>
      <c r="AB686" s="112">
        <f t="shared" si="367"/>
        <v>0</v>
      </c>
      <c r="AC686" s="111">
        <f t="shared" si="398"/>
        <v>0</v>
      </c>
      <c r="AD686" s="113">
        <f t="shared" si="401"/>
        <v>0</v>
      </c>
      <c r="AE686" s="114">
        <f t="shared" si="387"/>
        <v>0</v>
      </c>
      <c r="AF686" s="86">
        <f t="shared" si="399"/>
        <v>51945</v>
      </c>
      <c r="AG686" s="86">
        <f t="shared" si="402"/>
        <v>51580</v>
      </c>
      <c r="AH686" s="211">
        <f t="shared" si="405"/>
        <v>0</v>
      </c>
      <c r="AI686" s="213">
        <f t="shared" si="403"/>
        <v>0</v>
      </c>
      <c r="AJ686" s="218">
        <f t="shared" si="400"/>
        <v>5452</v>
      </c>
      <c r="AK686" s="103">
        <f t="shared" si="388"/>
        <v>0</v>
      </c>
      <c r="AL686" s="82">
        <f t="shared" si="389"/>
        <v>0</v>
      </c>
      <c r="AM686" s="105">
        <f t="shared" si="390"/>
        <v>0</v>
      </c>
      <c r="AN686" s="87">
        <f t="shared" si="391"/>
        <v>304</v>
      </c>
      <c r="AO686" s="240">
        <f t="shared" si="392"/>
        <v>0</v>
      </c>
      <c r="AP686" s="87">
        <f t="shared" si="393"/>
        <v>0</v>
      </c>
      <c r="AQ686" s="85">
        <f t="shared" si="394"/>
        <v>0</v>
      </c>
      <c r="AR686" s="232">
        <f t="shared" si="368"/>
        <v>0</v>
      </c>
      <c r="AS686" s="112">
        <f t="shared" si="404"/>
        <v>0</v>
      </c>
      <c r="AT686" s="125">
        <f t="shared" si="369"/>
        <v>0</v>
      </c>
      <c r="AU686" s="256">
        <f t="shared" si="370"/>
        <v>0</v>
      </c>
      <c r="AV686" s="109">
        <f t="shared" si="371"/>
        <v>0</v>
      </c>
      <c r="AW686" s="199">
        <f t="shared" si="395"/>
        <v>0</v>
      </c>
      <c r="AX686" s="95">
        <f t="shared" si="372"/>
        <v>0</v>
      </c>
      <c r="AY686" s="194">
        <f t="shared" si="396"/>
        <v>0</v>
      </c>
      <c r="BA686" s="194">
        <f t="shared" si="397"/>
        <v>0</v>
      </c>
      <c r="BS686" s="96"/>
    </row>
    <row r="687" spans="1:71" hidden="1" x14ac:dyDescent="0.3">
      <c r="A687" s="21">
        <v>306</v>
      </c>
      <c r="B687" s="86">
        <f t="shared" si="357"/>
        <v>0</v>
      </c>
      <c r="C687" s="82">
        <f t="shared" si="358"/>
        <v>0</v>
      </c>
      <c r="D687" s="82">
        <f t="shared" si="360"/>
        <v>0</v>
      </c>
      <c r="E687" s="85">
        <f t="shared" si="359"/>
        <v>0</v>
      </c>
      <c r="F687" s="103">
        <f t="shared" si="373"/>
        <v>0</v>
      </c>
      <c r="G687" s="82">
        <f t="shared" si="374"/>
        <v>0</v>
      </c>
      <c r="H687" s="85">
        <f t="shared" si="375"/>
        <v>0</v>
      </c>
      <c r="I687" s="87">
        <f t="shared" si="376"/>
        <v>0</v>
      </c>
      <c r="J687" s="104">
        <f t="shared" si="377"/>
        <v>0</v>
      </c>
      <c r="K687" s="87">
        <f t="shared" si="361"/>
        <v>0</v>
      </c>
      <c r="L687" s="85">
        <f t="shared" si="362"/>
        <v>0</v>
      </c>
      <c r="M687" s="82">
        <f t="shared" si="378"/>
        <v>0</v>
      </c>
      <c r="N687" s="82">
        <f t="shared" si="363"/>
        <v>0</v>
      </c>
      <c r="O687" s="85">
        <f t="shared" si="379"/>
        <v>0</v>
      </c>
      <c r="P687" s="87">
        <f t="shared" si="380"/>
        <v>0</v>
      </c>
      <c r="Q687" s="85">
        <f t="shared" si="381"/>
        <v>0</v>
      </c>
      <c r="R687" s="87">
        <f t="shared" si="382"/>
        <v>0</v>
      </c>
      <c r="S687" s="85">
        <f t="shared" si="383"/>
        <v>0</v>
      </c>
      <c r="T687" s="87">
        <v>306</v>
      </c>
      <c r="U687" s="82"/>
      <c r="V687" s="108">
        <f t="shared" si="384"/>
        <v>51976</v>
      </c>
      <c r="W687" s="109">
        <f t="shared" si="364"/>
        <v>0</v>
      </c>
      <c r="X687" s="95">
        <f t="shared" si="365"/>
        <v>0</v>
      </c>
      <c r="Y687" s="110">
        <f t="shared" si="366"/>
        <v>306</v>
      </c>
      <c r="Z687" s="111">
        <f t="shared" si="385"/>
        <v>0</v>
      </c>
      <c r="AA687" s="112">
        <f t="shared" si="386"/>
        <v>0</v>
      </c>
      <c r="AB687" s="112">
        <f t="shared" si="367"/>
        <v>0</v>
      </c>
      <c r="AC687" s="111">
        <f t="shared" si="398"/>
        <v>0</v>
      </c>
      <c r="AD687" s="113">
        <f t="shared" si="401"/>
        <v>0</v>
      </c>
      <c r="AE687" s="114">
        <f t="shared" si="387"/>
        <v>0</v>
      </c>
      <c r="AF687" s="86">
        <f t="shared" si="399"/>
        <v>51976</v>
      </c>
      <c r="AG687" s="86">
        <f t="shared" si="402"/>
        <v>51611</v>
      </c>
      <c r="AH687" s="211">
        <f t="shared" si="405"/>
        <v>0</v>
      </c>
      <c r="AI687" s="213">
        <f t="shared" si="403"/>
        <v>0</v>
      </c>
      <c r="AJ687" s="218">
        <f t="shared" si="400"/>
        <v>5452</v>
      </c>
      <c r="AK687" s="103">
        <f t="shared" si="388"/>
        <v>0</v>
      </c>
      <c r="AL687" s="82">
        <f t="shared" si="389"/>
        <v>0</v>
      </c>
      <c r="AM687" s="105">
        <f t="shared" si="390"/>
        <v>0</v>
      </c>
      <c r="AN687" s="87">
        <f t="shared" si="391"/>
        <v>305</v>
      </c>
      <c r="AO687" s="240">
        <f t="shared" si="392"/>
        <v>0</v>
      </c>
      <c r="AP687" s="87">
        <f t="shared" si="393"/>
        <v>0</v>
      </c>
      <c r="AQ687" s="85">
        <f t="shared" si="394"/>
        <v>0</v>
      </c>
      <c r="AR687" s="232">
        <f t="shared" si="368"/>
        <v>0</v>
      </c>
      <c r="AS687" s="112">
        <f t="shared" si="404"/>
        <v>0</v>
      </c>
      <c r="AT687" s="125">
        <f t="shared" si="369"/>
        <v>0</v>
      </c>
      <c r="AU687" s="256">
        <f t="shared" si="370"/>
        <v>0</v>
      </c>
      <c r="AV687" s="109">
        <f t="shared" si="371"/>
        <v>0</v>
      </c>
      <c r="AW687" s="199">
        <f t="shared" si="395"/>
        <v>0</v>
      </c>
      <c r="AX687" s="95">
        <f t="shared" si="372"/>
        <v>0</v>
      </c>
      <c r="AY687" s="194">
        <f t="shared" si="396"/>
        <v>0</v>
      </c>
      <c r="BA687" s="194">
        <f t="shared" si="397"/>
        <v>0</v>
      </c>
      <c r="BS687" s="96"/>
    </row>
    <row r="688" spans="1:71" hidden="1" x14ac:dyDescent="0.3">
      <c r="A688" s="21">
        <v>307</v>
      </c>
      <c r="B688" s="86">
        <f t="shared" si="357"/>
        <v>0</v>
      </c>
      <c r="C688" s="82">
        <f t="shared" si="358"/>
        <v>0</v>
      </c>
      <c r="D688" s="82">
        <f t="shared" si="360"/>
        <v>0</v>
      </c>
      <c r="E688" s="85">
        <f t="shared" si="359"/>
        <v>0</v>
      </c>
      <c r="F688" s="103">
        <f t="shared" si="373"/>
        <v>0</v>
      </c>
      <c r="G688" s="82">
        <f t="shared" si="374"/>
        <v>0</v>
      </c>
      <c r="H688" s="85">
        <f t="shared" si="375"/>
        <v>0</v>
      </c>
      <c r="I688" s="87">
        <f t="shared" si="376"/>
        <v>0</v>
      </c>
      <c r="J688" s="104">
        <f t="shared" si="377"/>
        <v>0</v>
      </c>
      <c r="K688" s="87">
        <f t="shared" si="361"/>
        <v>0</v>
      </c>
      <c r="L688" s="85">
        <f t="shared" si="362"/>
        <v>0</v>
      </c>
      <c r="M688" s="82">
        <f t="shared" si="378"/>
        <v>0</v>
      </c>
      <c r="N688" s="82">
        <f t="shared" si="363"/>
        <v>0</v>
      </c>
      <c r="O688" s="85">
        <f t="shared" si="379"/>
        <v>0</v>
      </c>
      <c r="P688" s="87">
        <f t="shared" si="380"/>
        <v>0</v>
      </c>
      <c r="Q688" s="85">
        <f t="shared" si="381"/>
        <v>0</v>
      </c>
      <c r="R688" s="87">
        <f t="shared" si="382"/>
        <v>0</v>
      </c>
      <c r="S688" s="85">
        <f t="shared" si="383"/>
        <v>0</v>
      </c>
      <c r="T688" s="87">
        <v>307</v>
      </c>
      <c r="U688" s="82"/>
      <c r="V688" s="108">
        <f t="shared" si="384"/>
        <v>52006</v>
      </c>
      <c r="W688" s="109">
        <f t="shared" si="364"/>
        <v>0</v>
      </c>
      <c r="X688" s="95">
        <f t="shared" si="365"/>
        <v>0</v>
      </c>
      <c r="Y688" s="110">
        <f t="shared" si="366"/>
        <v>307</v>
      </c>
      <c r="Z688" s="111">
        <f t="shared" si="385"/>
        <v>0</v>
      </c>
      <c r="AA688" s="112">
        <f t="shared" si="386"/>
        <v>0</v>
      </c>
      <c r="AB688" s="112">
        <f t="shared" si="367"/>
        <v>0</v>
      </c>
      <c r="AC688" s="111">
        <f t="shared" si="398"/>
        <v>0</v>
      </c>
      <c r="AD688" s="113">
        <f t="shared" si="401"/>
        <v>0</v>
      </c>
      <c r="AE688" s="114">
        <f t="shared" si="387"/>
        <v>0</v>
      </c>
      <c r="AF688" s="86">
        <f t="shared" si="399"/>
        <v>52006</v>
      </c>
      <c r="AG688" s="86">
        <f t="shared" si="402"/>
        <v>51641</v>
      </c>
      <c r="AH688" s="211">
        <f t="shared" si="405"/>
        <v>0</v>
      </c>
      <c r="AI688" s="213">
        <f t="shared" si="403"/>
        <v>0</v>
      </c>
      <c r="AJ688" s="218">
        <f t="shared" si="400"/>
        <v>5452</v>
      </c>
      <c r="AK688" s="103">
        <f t="shared" si="388"/>
        <v>0</v>
      </c>
      <c r="AL688" s="82">
        <f t="shared" si="389"/>
        <v>0</v>
      </c>
      <c r="AM688" s="105">
        <f t="shared" si="390"/>
        <v>0</v>
      </c>
      <c r="AN688" s="87">
        <f t="shared" si="391"/>
        <v>306</v>
      </c>
      <c r="AO688" s="240">
        <f t="shared" si="392"/>
        <v>0</v>
      </c>
      <c r="AP688" s="87">
        <f t="shared" si="393"/>
        <v>0</v>
      </c>
      <c r="AQ688" s="85">
        <f t="shared" si="394"/>
        <v>0</v>
      </c>
      <c r="AR688" s="232">
        <f t="shared" si="368"/>
        <v>0</v>
      </c>
      <c r="AS688" s="112">
        <f t="shared" si="404"/>
        <v>0</v>
      </c>
      <c r="AT688" s="125">
        <f t="shared" si="369"/>
        <v>0</v>
      </c>
      <c r="AU688" s="256">
        <f t="shared" si="370"/>
        <v>0</v>
      </c>
      <c r="AV688" s="109">
        <f t="shared" si="371"/>
        <v>0</v>
      </c>
      <c r="AW688" s="199">
        <f t="shared" si="395"/>
        <v>0</v>
      </c>
      <c r="AX688" s="95">
        <f t="shared" si="372"/>
        <v>0</v>
      </c>
      <c r="AY688" s="194">
        <f t="shared" si="396"/>
        <v>0</v>
      </c>
      <c r="BA688" s="194">
        <f t="shared" si="397"/>
        <v>0</v>
      </c>
      <c r="BS688" s="96"/>
    </row>
    <row r="689" spans="1:71" hidden="1" x14ac:dyDescent="0.3">
      <c r="A689" s="21">
        <v>308</v>
      </c>
      <c r="B689" s="86">
        <f t="shared" si="357"/>
        <v>0</v>
      </c>
      <c r="C689" s="82">
        <f t="shared" si="358"/>
        <v>0</v>
      </c>
      <c r="D689" s="82">
        <f t="shared" si="360"/>
        <v>0</v>
      </c>
      <c r="E689" s="85">
        <f t="shared" si="359"/>
        <v>0</v>
      </c>
      <c r="F689" s="103">
        <f t="shared" si="373"/>
        <v>0</v>
      </c>
      <c r="G689" s="82">
        <f t="shared" si="374"/>
        <v>0</v>
      </c>
      <c r="H689" s="85">
        <f t="shared" si="375"/>
        <v>0</v>
      </c>
      <c r="I689" s="87">
        <f t="shared" si="376"/>
        <v>0</v>
      </c>
      <c r="J689" s="104">
        <f t="shared" si="377"/>
        <v>0</v>
      </c>
      <c r="K689" s="87">
        <f t="shared" si="361"/>
        <v>0</v>
      </c>
      <c r="L689" s="85">
        <f t="shared" si="362"/>
        <v>0</v>
      </c>
      <c r="M689" s="82">
        <f t="shared" si="378"/>
        <v>0</v>
      </c>
      <c r="N689" s="82">
        <f t="shared" si="363"/>
        <v>0</v>
      </c>
      <c r="O689" s="85">
        <f t="shared" si="379"/>
        <v>0</v>
      </c>
      <c r="P689" s="87">
        <f t="shared" si="380"/>
        <v>0</v>
      </c>
      <c r="Q689" s="85">
        <f t="shared" si="381"/>
        <v>0</v>
      </c>
      <c r="R689" s="87">
        <f t="shared" si="382"/>
        <v>0</v>
      </c>
      <c r="S689" s="85">
        <f t="shared" si="383"/>
        <v>0</v>
      </c>
      <c r="T689" s="87">
        <v>308</v>
      </c>
      <c r="U689" s="82"/>
      <c r="V689" s="108">
        <f t="shared" si="384"/>
        <v>52037</v>
      </c>
      <c r="W689" s="109">
        <f t="shared" si="364"/>
        <v>0</v>
      </c>
      <c r="X689" s="95">
        <f t="shared" si="365"/>
        <v>0</v>
      </c>
      <c r="Y689" s="110">
        <f t="shared" si="366"/>
        <v>308</v>
      </c>
      <c r="Z689" s="111">
        <f t="shared" si="385"/>
        <v>0</v>
      </c>
      <c r="AA689" s="112">
        <f t="shared" si="386"/>
        <v>0</v>
      </c>
      <c r="AB689" s="112">
        <f t="shared" si="367"/>
        <v>0</v>
      </c>
      <c r="AC689" s="111">
        <f t="shared" si="398"/>
        <v>0</v>
      </c>
      <c r="AD689" s="113">
        <f t="shared" si="401"/>
        <v>0</v>
      </c>
      <c r="AE689" s="114">
        <f t="shared" si="387"/>
        <v>0</v>
      </c>
      <c r="AF689" s="86">
        <f t="shared" si="399"/>
        <v>52037</v>
      </c>
      <c r="AG689" s="86">
        <f t="shared" si="402"/>
        <v>51672</v>
      </c>
      <c r="AH689" s="211">
        <f t="shared" si="405"/>
        <v>0</v>
      </c>
      <c r="AI689" s="213">
        <f t="shared" si="403"/>
        <v>0</v>
      </c>
      <c r="AJ689" s="218">
        <f t="shared" si="400"/>
        <v>5452</v>
      </c>
      <c r="AK689" s="103">
        <f t="shared" si="388"/>
        <v>0</v>
      </c>
      <c r="AL689" s="82">
        <f t="shared" si="389"/>
        <v>0</v>
      </c>
      <c r="AM689" s="105">
        <f t="shared" si="390"/>
        <v>0</v>
      </c>
      <c r="AN689" s="87">
        <f t="shared" si="391"/>
        <v>307</v>
      </c>
      <c r="AO689" s="240">
        <f t="shared" si="392"/>
        <v>0</v>
      </c>
      <c r="AP689" s="87">
        <f t="shared" si="393"/>
        <v>0</v>
      </c>
      <c r="AQ689" s="85">
        <f t="shared" si="394"/>
        <v>0</v>
      </c>
      <c r="AR689" s="232">
        <f t="shared" si="368"/>
        <v>0</v>
      </c>
      <c r="AS689" s="112">
        <f t="shared" si="404"/>
        <v>0</v>
      </c>
      <c r="AT689" s="125">
        <f t="shared" si="369"/>
        <v>0</v>
      </c>
      <c r="AU689" s="256">
        <f t="shared" si="370"/>
        <v>0</v>
      </c>
      <c r="AV689" s="109">
        <f t="shared" si="371"/>
        <v>0</v>
      </c>
      <c r="AW689" s="199">
        <f t="shared" si="395"/>
        <v>0</v>
      </c>
      <c r="AX689" s="95">
        <f t="shared" si="372"/>
        <v>0</v>
      </c>
      <c r="AY689" s="194">
        <f t="shared" si="396"/>
        <v>0</v>
      </c>
      <c r="BA689" s="194">
        <f t="shared" si="397"/>
        <v>0</v>
      </c>
      <c r="BS689" s="96"/>
    </row>
    <row r="690" spans="1:71" hidden="1" x14ac:dyDescent="0.3">
      <c r="A690" s="21">
        <v>309</v>
      </c>
      <c r="B690" s="86">
        <f t="shared" si="357"/>
        <v>0</v>
      </c>
      <c r="C690" s="82">
        <f t="shared" si="358"/>
        <v>0</v>
      </c>
      <c r="D690" s="82">
        <f t="shared" si="360"/>
        <v>0</v>
      </c>
      <c r="E690" s="85">
        <f t="shared" si="359"/>
        <v>0</v>
      </c>
      <c r="F690" s="103">
        <f t="shared" si="373"/>
        <v>0</v>
      </c>
      <c r="G690" s="82">
        <f t="shared" si="374"/>
        <v>0</v>
      </c>
      <c r="H690" s="85">
        <f t="shared" si="375"/>
        <v>0</v>
      </c>
      <c r="I690" s="87">
        <f t="shared" si="376"/>
        <v>0</v>
      </c>
      <c r="J690" s="104">
        <f t="shared" si="377"/>
        <v>0</v>
      </c>
      <c r="K690" s="87">
        <f t="shared" si="361"/>
        <v>0</v>
      </c>
      <c r="L690" s="85">
        <f t="shared" si="362"/>
        <v>0</v>
      </c>
      <c r="M690" s="82">
        <f t="shared" si="378"/>
        <v>0</v>
      </c>
      <c r="N690" s="82">
        <f t="shared" si="363"/>
        <v>0</v>
      </c>
      <c r="O690" s="85">
        <f t="shared" si="379"/>
        <v>0</v>
      </c>
      <c r="P690" s="87">
        <f t="shared" si="380"/>
        <v>0</v>
      </c>
      <c r="Q690" s="85">
        <f t="shared" si="381"/>
        <v>0</v>
      </c>
      <c r="R690" s="87">
        <f t="shared" si="382"/>
        <v>0</v>
      </c>
      <c r="S690" s="85">
        <f t="shared" si="383"/>
        <v>0</v>
      </c>
      <c r="T690" s="87">
        <v>309</v>
      </c>
      <c r="U690" s="82"/>
      <c r="V690" s="108">
        <f t="shared" si="384"/>
        <v>52067</v>
      </c>
      <c r="W690" s="109">
        <f t="shared" si="364"/>
        <v>0</v>
      </c>
      <c r="X690" s="95">
        <f t="shared" si="365"/>
        <v>0</v>
      </c>
      <c r="Y690" s="110">
        <f t="shared" si="366"/>
        <v>309</v>
      </c>
      <c r="Z690" s="111">
        <f t="shared" si="385"/>
        <v>0</v>
      </c>
      <c r="AA690" s="112">
        <f t="shared" si="386"/>
        <v>0</v>
      </c>
      <c r="AB690" s="112">
        <f t="shared" si="367"/>
        <v>0</v>
      </c>
      <c r="AC690" s="111">
        <f t="shared" si="398"/>
        <v>0</v>
      </c>
      <c r="AD690" s="113">
        <f t="shared" si="401"/>
        <v>0</v>
      </c>
      <c r="AE690" s="114">
        <f t="shared" si="387"/>
        <v>0</v>
      </c>
      <c r="AF690" s="86">
        <f t="shared" si="399"/>
        <v>52067</v>
      </c>
      <c r="AG690" s="86">
        <f t="shared" si="402"/>
        <v>51702</v>
      </c>
      <c r="AH690" s="211">
        <f t="shared" si="405"/>
        <v>0</v>
      </c>
      <c r="AI690" s="213">
        <f t="shared" si="403"/>
        <v>0</v>
      </c>
      <c r="AJ690" s="218">
        <f t="shared" si="400"/>
        <v>5452</v>
      </c>
      <c r="AK690" s="103">
        <f t="shared" si="388"/>
        <v>0</v>
      </c>
      <c r="AL690" s="82">
        <f t="shared" si="389"/>
        <v>0</v>
      </c>
      <c r="AM690" s="105">
        <f t="shared" si="390"/>
        <v>0</v>
      </c>
      <c r="AN690" s="87">
        <f t="shared" si="391"/>
        <v>308</v>
      </c>
      <c r="AO690" s="240">
        <f t="shared" si="392"/>
        <v>0</v>
      </c>
      <c r="AP690" s="87">
        <f t="shared" si="393"/>
        <v>0</v>
      </c>
      <c r="AQ690" s="85">
        <f t="shared" si="394"/>
        <v>0</v>
      </c>
      <c r="AR690" s="232">
        <f t="shared" si="368"/>
        <v>0</v>
      </c>
      <c r="AS690" s="112">
        <f t="shared" si="404"/>
        <v>0</v>
      </c>
      <c r="AT690" s="125">
        <f t="shared" si="369"/>
        <v>0</v>
      </c>
      <c r="AU690" s="256">
        <f t="shared" si="370"/>
        <v>0</v>
      </c>
      <c r="AV690" s="109">
        <f t="shared" si="371"/>
        <v>0</v>
      </c>
      <c r="AW690" s="199">
        <f t="shared" si="395"/>
        <v>0</v>
      </c>
      <c r="AX690" s="95">
        <f t="shared" si="372"/>
        <v>0</v>
      </c>
      <c r="AY690" s="194">
        <f t="shared" si="396"/>
        <v>0</v>
      </c>
      <c r="BA690" s="194">
        <f t="shared" si="397"/>
        <v>0</v>
      </c>
      <c r="BS690" s="96"/>
    </row>
    <row r="691" spans="1:71" hidden="1" x14ac:dyDescent="0.3">
      <c r="A691" s="21">
        <v>310</v>
      </c>
      <c r="B691" s="86">
        <f t="shared" si="357"/>
        <v>0</v>
      </c>
      <c r="C691" s="82">
        <f t="shared" si="358"/>
        <v>0</v>
      </c>
      <c r="D691" s="82">
        <f t="shared" si="360"/>
        <v>0</v>
      </c>
      <c r="E691" s="85">
        <f t="shared" si="359"/>
        <v>0</v>
      </c>
      <c r="F691" s="103">
        <f t="shared" si="373"/>
        <v>0</v>
      </c>
      <c r="G691" s="82">
        <f t="shared" si="374"/>
        <v>0</v>
      </c>
      <c r="H691" s="85">
        <f t="shared" si="375"/>
        <v>0</v>
      </c>
      <c r="I691" s="87">
        <f t="shared" si="376"/>
        <v>0</v>
      </c>
      <c r="J691" s="104">
        <f t="shared" si="377"/>
        <v>0</v>
      </c>
      <c r="K691" s="87">
        <f t="shared" si="361"/>
        <v>0</v>
      </c>
      <c r="L691" s="85">
        <f t="shared" si="362"/>
        <v>0</v>
      </c>
      <c r="M691" s="82">
        <f t="shared" si="378"/>
        <v>0</v>
      </c>
      <c r="N691" s="82">
        <f t="shared" si="363"/>
        <v>0</v>
      </c>
      <c r="O691" s="85">
        <f t="shared" si="379"/>
        <v>0</v>
      </c>
      <c r="P691" s="87">
        <f t="shared" si="380"/>
        <v>0</v>
      </c>
      <c r="Q691" s="85">
        <f t="shared" si="381"/>
        <v>0</v>
      </c>
      <c r="R691" s="87">
        <f t="shared" si="382"/>
        <v>0</v>
      </c>
      <c r="S691" s="85">
        <f t="shared" si="383"/>
        <v>0</v>
      </c>
      <c r="T691" s="87">
        <v>310</v>
      </c>
      <c r="U691" s="82"/>
      <c r="V691" s="108">
        <f t="shared" si="384"/>
        <v>52098</v>
      </c>
      <c r="W691" s="109">
        <f t="shared" si="364"/>
        <v>0</v>
      </c>
      <c r="X691" s="95">
        <f t="shared" si="365"/>
        <v>0</v>
      </c>
      <c r="Y691" s="110">
        <f t="shared" si="366"/>
        <v>310</v>
      </c>
      <c r="Z691" s="111">
        <f t="shared" si="385"/>
        <v>0</v>
      </c>
      <c r="AA691" s="112">
        <f t="shared" si="386"/>
        <v>0</v>
      </c>
      <c r="AB691" s="112">
        <f t="shared" si="367"/>
        <v>0</v>
      </c>
      <c r="AC691" s="111">
        <f t="shared" si="398"/>
        <v>0</v>
      </c>
      <c r="AD691" s="113">
        <f t="shared" si="401"/>
        <v>0</v>
      </c>
      <c r="AE691" s="114">
        <f t="shared" si="387"/>
        <v>0</v>
      </c>
      <c r="AF691" s="86">
        <f t="shared" si="399"/>
        <v>52098</v>
      </c>
      <c r="AG691" s="86">
        <f t="shared" si="402"/>
        <v>51733</v>
      </c>
      <c r="AH691" s="211">
        <f t="shared" si="405"/>
        <v>0</v>
      </c>
      <c r="AI691" s="213">
        <f t="shared" si="403"/>
        <v>0</v>
      </c>
      <c r="AJ691" s="218">
        <f t="shared" si="400"/>
        <v>5452</v>
      </c>
      <c r="AK691" s="103">
        <f t="shared" si="388"/>
        <v>0</v>
      </c>
      <c r="AL691" s="82">
        <f t="shared" si="389"/>
        <v>0</v>
      </c>
      <c r="AM691" s="105">
        <f t="shared" si="390"/>
        <v>0</v>
      </c>
      <c r="AN691" s="87">
        <f t="shared" si="391"/>
        <v>309</v>
      </c>
      <c r="AO691" s="240">
        <f t="shared" si="392"/>
        <v>0</v>
      </c>
      <c r="AP691" s="87">
        <f t="shared" si="393"/>
        <v>0</v>
      </c>
      <c r="AQ691" s="85">
        <f t="shared" si="394"/>
        <v>0</v>
      </c>
      <c r="AR691" s="232">
        <f t="shared" si="368"/>
        <v>0</v>
      </c>
      <c r="AS691" s="112">
        <f t="shared" si="404"/>
        <v>0</v>
      </c>
      <c r="AT691" s="125">
        <f t="shared" si="369"/>
        <v>0</v>
      </c>
      <c r="AU691" s="256">
        <f t="shared" si="370"/>
        <v>0</v>
      </c>
      <c r="AV691" s="109">
        <f t="shared" si="371"/>
        <v>0</v>
      </c>
      <c r="AW691" s="199">
        <f t="shared" si="395"/>
        <v>0</v>
      </c>
      <c r="AX691" s="95">
        <f t="shared" si="372"/>
        <v>0</v>
      </c>
      <c r="AY691" s="194">
        <f t="shared" si="396"/>
        <v>0</v>
      </c>
      <c r="BA691" s="194">
        <f t="shared" si="397"/>
        <v>0</v>
      </c>
      <c r="BS691" s="96"/>
    </row>
    <row r="692" spans="1:71" hidden="1" x14ac:dyDescent="0.3">
      <c r="A692" s="21">
        <v>311</v>
      </c>
      <c r="B692" s="86">
        <f t="shared" si="357"/>
        <v>0</v>
      </c>
      <c r="C692" s="82">
        <f t="shared" si="358"/>
        <v>0</v>
      </c>
      <c r="D692" s="82">
        <f t="shared" si="360"/>
        <v>0</v>
      </c>
      <c r="E692" s="85">
        <f t="shared" si="359"/>
        <v>0</v>
      </c>
      <c r="F692" s="103">
        <f t="shared" si="373"/>
        <v>0</v>
      </c>
      <c r="G692" s="82">
        <f t="shared" si="374"/>
        <v>0</v>
      </c>
      <c r="H692" s="85">
        <f t="shared" si="375"/>
        <v>0</v>
      </c>
      <c r="I692" s="87">
        <f t="shared" si="376"/>
        <v>0</v>
      </c>
      <c r="J692" s="104">
        <f t="shared" si="377"/>
        <v>0</v>
      </c>
      <c r="K692" s="87">
        <f t="shared" si="361"/>
        <v>0</v>
      </c>
      <c r="L692" s="85">
        <f t="shared" si="362"/>
        <v>0</v>
      </c>
      <c r="M692" s="82">
        <f t="shared" si="378"/>
        <v>0</v>
      </c>
      <c r="N692" s="82">
        <f t="shared" si="363"/>
        <v>0</v>
      </c>
      <c r="O692" s="85">
        <f t="shared" si="379"/>
        <v>0</v>
      </c>
      <c r="P692" s="87">
        <f t="shared" si="380"/>
        <v>0</v>
      </c>
      <c r="Q692" s="85">
        <f t="shared" si="381"/>
        <v>0</v>
      </c>
      <c r="R692" s="87">
        <f t="shared" si="382"/>
        <v>0</v>
      </c>
      <c r="S692" s="85">
        <f t="shared" si="383"/>
        <v>0</v>
      </c>
      <c r="T692" s="87">
        <v>311</v>
      </c>
      <c r="U692" s="82"/>
      <c r="V692" s="108">
        <f t="shared" si="384"/>
        <v>52129</v>
      </c>
      <c r="W692" s="109">
        <f t="shared" si="364"/>
        <v>0</v>
      </c>
      <c r="X692" s="95">
        <f t="shared" si="365"/>
        <v>0</v>
      </c>
      <c r="Y692" s="110">
        <f t="shared" si="366"/>
        <v>311</v>
      </c>
      <c r="Z692" s="111">
        <f t="shared" si="385"/>
        <v>0</v>
      </c>
      <c r="AA692" s="112">
        <f t="shared" si="386"/>
        <v>0</v>
      </c>
      <c r="AB692" s="112">
        <f t="shared" si="367"/>
        <v>0</v>
      </c>
      <c r="AC692" s="111">
        <f t="shared" si="398"/>
        <v>0</v>
      </c>
      <c r="AD692" s="113">
        <f t="shared" si="401"/>
        <v>0</v>
      </c>
      <c r="AE692" s="114">
        <f t="shared" si="387"/>
        <v>0</v>
      </c>
      <c r="AF692" s="86">
        <f t="shared" si="399"/>
        <v>52129</v>
      </c>
      <c r="AG692" s="86">
        <f t="shared" si="402"/>
        <v>51764</v>
      </c>
      <c r="AH692" s="211">
        <f t="shared" si="405"/>
        <v>0</v>
      </c>
      <c r="AI692" s="213">
        <f t="shared" si="403"/>
        <v>0</v>
      </c>
      <c r="AJ692" s="218">
        <f t="shared" si="400"/>
        <v>5452</v>
      </c>
      <c r="AK692" s="103">
        <f t="shared" si="388"/>
        <v>0</v>
      </c>
      <c r="AL692" s="82">
        <f t="shared" si="389"/>
        <v>0</v>
      </c>
      <c r="AM692" s="105">
        <f t="shared" si="390"/>
        <v>0</v>
      </c>
      <c r="AN692" s="87">
        <f t="shared" si="391"/>
        <v>310</v>
      </c>
      <c r="AO692" s="240">
        <f t="shared" si="392"/>
        <v>0</v>
      </c>
      <c r="AP692" s="87">
        <f t="shared" si="393"/>
        <v>0</v>
      </c>
      <c r="AQ692" s="85">
        <f t="shared" si="394"/>
        <v>0</v>
      </c>
      <c r="AR692" s="232">
        <f t="shared" si="368"/>
        <v>0</v>
      </c>
      <c r="AS692" s="112">
        <f t="shared" si="404"/>
        <v>0</v>
      </c>
      <c r="AT692" s="125">
        <f t="shared" si="369"/>
        <v>0</v>
      </c>
      <c r="AU692" s="256">
        <f t="shared" si="370"/>
        <v>0</v>
      </c>
      <c r="AV692" s="109">
        <f t="shared" si="371"/>
        <v>0</v>
      </c>
      <c r="AW692" s="199">
        <f t="shared" si="395"/>
        <v>0</v>
      </c>
      <c r="AX692" s="95">
        <f t="shared" si="372"/>
        <v>0</v>
      </c>
      <c r="AY692" s="194">
        <f t="shared" si="396"/>
        <v>0</v>
      </c>
      <c r="BA692" s="194">
        <f t="shared" si="397"/>
        <v>0</v>
      </c>
      <c r="BS692" s="96"/>
    </row>
    <row r="693" spans="1:71" hidden="1" x14ac:dyDescent="0.3">
      <c r="A693" s="21">
        <v>312</v>
      </c>
      <c r="B693" s="86">
        <f t="shared" si="357"/>
        <v>0</v>
      </c>
      <c r="C693" s="82">
        <f t="shared" si="358"/>
        <v>0</v>
      </c>
      <c r="D693" s="82">
        <f t="shared" si="360"/>
        <v>0</v>
      </c>
      <c r="E693" s="85">
        <f t="shared" si="359"/>
        <v>0</v>
      </c>
      <c r="F693" s="103">
        <f t="shared" si="373"/>
        <v>0</v>
      </c>
      <c r="G693" s="82">
        <f t="shared" si="374"/>
        <v>0</v>
      </c>
      <c r="H693" s="85">
        <f t="shared" si="375"/>
        <v>0</v>
      </c>
      <c r="I693" s="87">
        <f t="shared" si="376"/>
        <v>0</v>
      </c>
      <c r="J693" s="104">
        <f t="shared" si="377"/>
        <v>0</v>
      </c>
      <c r="K693" s="87">
        <f t="shared" si="361"/>
        <v>0</v>
      </c>
      <c r="L693" s="85">
        <f t="shared" si="362"/>
        <v>0</v>
      </c>
      <c r="M693" s="82">
        <f t="shared" si="378"/>
        <v>0</v>
      </c>
      <c r="N693" s="82">
        <f t="shared" si="363"/>
        <v>0</v>
      </c>
      <c r="O693" s="85">
        <f t="shared" si="379"/>
        <v>0</v>
      </c>
      <c r="P693" s="87">
        <f t="shared" si="380"/>
        <v>0</v>
      </c>
      <c r="Q693" s="85">
        <f t="shared" si="381"/>
        <v>0</v>
      </c>
      <c r="R693" s="87">
        <f t="shared" si="382"/>
        <v>0</v>
      </c>
      <c r="S693" s="85">
        <f t="shared" si="383"/>
        <v>0</v>
      </c>
      <c r="T693" s="87">
        <v>312</v>
      </c>
      <c r="U693" s="82"/>
      <c r="V693" s="108">
        <f t="shared" si="384"/>
        <v>52159</v>
      </c>
      <c r="W693" s="109">
        <f t="shared" si="364"/>
        <v>0</v>
      </c>
      <c r="X693" s="95">
        <f t="shared" si="365"/>
        <v>0</v>
      </c>
      <c r="Y693" s="110">
        <f t="shared" si="366"/>
        <v>312</v>
      </c>
      <c r="Z693" s="111">
        <f t="shared" si="385"/>
        <v>0</v>
      </c>
      <c r="AA693" s="112">
        <f t="shared" si="386"/>
        <v>0</v>
      </c>
      <c r="AB693" s="112">
        <f t="shared" si="367"/>
        <v>0</v>
      </c>
      <c r="AC693" s="111">
        <f t="shared" si="398"/>
        <v>0</v>
      </c>
      <c r="AD693" s="113">
        <f t="shared" si="401"/>
        <v>0</v>
      </c>
      <c r="AE693" s="114">
        <f t="shared" si="387"/>
        <v>0</v>
      </c>
      <c r="AF693" s="86">
        <f t="shared" si="399"/>
        <v>52159</v>
      </c>
      <c r="AG693" s="86">
        <f t="shared" si="402"/>
        <v>51794</v>
      </c>
      <c r="AH693" s="211">
        <f t="shared" si="405"/>
        <v>0</v>
      </c>
      <c r="AI693" s="213">
        <f t="shared" si="403"/>
        <v>0</v>
      </c>
      <c r="AJ693" s="218">
        <f t="shared" si="400"/>
        <v>5452</v>
      </c>
      <c r="AK693" s="103">
        <f t="shared" si="388"/>
        <v>0</v>
      </c>
      <c r="AL693" s="82">
        <f t="shared" si="389"/>
        <v>0</v>
      </c>
      <c r="AM693" s="105">
        <f t="shared" si="390"/>
        <v>0</v>
      </c>
      <c r="AN693" s="87">
        <f t="shared" si="391"/>
        <v>311</v>
      </c>
      <c r="AO693" s="240">
        <f t="shared" si="392"/>
        <v>0</v>
      </c>
      <c r="AP693" s="87">
        <f t="shared" si="393"/>
        <v>0</v>
      </c>
      <c r="AQ693" s="85">
        <f t="shared" si="394"/>
        <v>0</v>
      </c>
      <c r="AR693" s="232">
        <f t="shared" si="368"/>
        <v>0</v>
      </c>
      <c r="AS693" s="112">
        <f t="shared" si="404"/>
        <v>0</v>
      </c>
      <c r="AT693" s="125">
        <f t="shared" si="369"/>
        <v>0</v>
      </c>
      <c r="AU693" s="256">
        <f t="shared" si="370"/>
        <v>0</v>
      </c>
      <c r="AV693" s="109">
        <f t="shared" si="371"/>
        <v>0</v>
      </c>
      <c r="AW693" s="199">
        <f t="shared" si="395"/>
        <v>0</v>
      </c>
      <c r="AX693" s="95">
        <f t="shared" si="372"/>
        <v>0</v>
      </c>
      <c r="AY693" s="194">
        <f t="shared" si="396"/>
        <v>0</v>
      </c>
      <c r="BA693" s="194">
        <f t="shared" si="397"/>
        <v>0</v>
      </c>
      <c r="BS693" s="96"/>
    </row>
    <row r="694" spans="1:71" hidden="1" x14ac:dyDescent="0.3">
      <c r="A694" s="21">
        <v>313</v>
      </c>
      <c r="B694" s="86">
        <f t="shared" si="357"/>
        <v>0</v>
      </c>
      <c r="C694" s="82">
        <f t="shared" si="358"/>
        <v>0</v>
      </c>
      <c r="D694" s="82">
        <f t="shared" si="360"/>
        <v>0</v>
      </c>
      <c r="E694" s="85">
        <f t="shared" si="359"/>
        <v>0</v>
      </c>
      <c r="F694" s="103">
        <f t="shared" si="373"/>
        <v>0</v>
      </c>
      <c r="G694" s="82">
        <f t="shared" si="374"/>
        <v>0</v>
      </c>
      <c r="H694" s="85">
        <f t="shared" si="375"/>
        <v>0</v>
      </c>
      <c r="I694" s="87">
        <f t="shared" si="376"/>
        <v>0</v>
      </c>
      <c r="J694" s="104">
        <f t="shared" si="377"/>
        <v>0</v>
      </c>
      <c r="K694" s="87">
        <f t="shared" si="361"/>
        <v>0</v>
      </c>
      <c r="L694" s="85">
        <f t="shared" si="362"/>
        <v>0</v>
      </c>
      <c r="M694" s="82">
        <f t="shared" si="378"/>
        <v>0</v>
      </c>
      <c r="N694" s="82">
        <f t="shared" si="363"/>
        <v>0</v>
      </c>
      <c r="O694" s="85">
        <f t="shared" si="379"/>
        <v>0</v>
      </c>
      <c r="P694" s="87">
        <f t="shared" si="380"/>
        <v>0</v>
      </c>
      <c r="Q694" s="85">
        <f t="shared" si="381"/>
        <v>0</v>
      </c>
      <c r="R694" s="87">
        <f t="shared" si="382"/>
        <v>0</v>
      </c>
      <c r="S694" s="85">
        <f t="shared" si="383"/>
        <v>0</v>
      </c>
      <c r="T694" s="87">
        <v>313</v>
      </c>
      <c r="U694" s="82">
        <f>T694</f>
        <v>313</v>
      </c>
      <c r="V694" s="108">
        <f t="shared" si="384"/>
        <v>52190</v>
      </c>
      <c r="W694" s="109">
        <f t="shared" si="364"/>
        <v>0</v>
      </c>
      <c r="X694" s="95">
        <f t="shared" si="365"/>
        <v>0</v>
      </c>
      <c r="Y694" s="110">
        <f t="shared" si="366"/>
        <v>313</v>
      </c>
      <c r="Z694" s="111">
        <f t="shared" si="385"/>
        <v>0</v>
      </c>
      <c r="AA694" s="112">
        <f t="shared" si="386"/>
        <v>0</v>
      </c>
      <c r="AB694" s="112">
        <f t="shared" si="367"/>
        <v>0</v>
      </c>
      <c r="AC694" s="111">
        <f t="shared" si="398"/>
        <v>0</v>
      </c>
      <c r="AD694" s="113">
        <f t="shared" si="401"/>
        <v>0</v>
      </c>
      <c r="AE694" s="114">
        <f t="shared" si="387"/>
        <v>0</v>
      </c>
      <c r="AF694" s="86">
        <f t="shared" si="399"/>
        <v>52190</v>
      </c>
      <c r="AG694" s="86">
        <f t="shared" si="402"/>
        <v>51825</v>
      </c>
      <c r="AH694" s="211">
        <f t="shared" si="405"/>
        <v>0</v>
      </c>
      <c r="AI694" s="213">
        <f t="shared" si="403"/>
        <v>0</v>
      </c>
      <c r="AJ694" s="218">
        <f t="shared" si="400"/>
        <v>5452</v>
      </c>
      <c r="AK694" s="103">
        <f t="shared" si="388"/>
        <v>0</v>
      </c>
      <c r="AL694" s="82">
        <f t="shared" si="389"/>
        <v>0</v>
      </c>
      <c r="AM694" s="105">
        <f t="shared" si="390"/>
        <v>0</v>
      </c>
      <c r="AN694" s="87">
        <f t="shared" si="391"/>
        <v>312</v>
      </c>
      <c r="AO694" s="240">
        <f t="shared" si="392"/>
        <v>0</v>
      </c>
      <c r="AP694" s="87">
        <f t="shared" si="393"/>
        <v>0</v>
      </c>
      <c r="AQ694" s="85">
        <f t="shared" si="394"/>
        <v>0</v>
      </c>
      <c r="AR694" s="232">
        <f t="shared" si="368"/>
        <v>0</v>
      </c>
      <c r="AS694" s="112">
        <f t="shared" si="404"/>
        <v>0</v>
      </c>
      <c r="AT694" s="125">
        <f t="shared" si="369"/>
        <v>0</v>
      </c>
      <c r="AU694" s="256">
        <f t="shared" si="370"/>
        <v>0</v>
      </c>
      <c r="AV694" s="109">
        <f t="shared" si="371"/>
        <v>0</v>
      </c>
      <c r="AW694" s="199">
        <f t="shared" si="395"/>
        <v>0</v>
      </c>
      <c r="AX694" s="95">
        <f t="shared" si="372"/>
        <v>0</v>
      </c>
      <c r="AY694" s="194">
        <f t="shared" si="396"/>
        <v>0</v>
      </c>
      <c r="BA694" s="194">
        <f t="shared" si="397"/>
        <v>0</v>
      </c>
      <c r="BS694" s="96"/>
    </row>
    <row r="695" spans="1:71" hidden="1" x14ac:dyDescent="0.3">
      <c r="A695" s="21">
        <v>314</v>
      </c>
      <c r="B695" s="86">
        <f t="shared" si="357"/>
        <v>0</v>
      </c>
      <c r="C695" s="82">
        <f t="shared" si="358"/>
        <v>0</v>
      </c>
      <c r="D695" s="82">
        <f t="shared" si="360"/>
        <v>0</v>
      </c>
      <c r="E695" s="85">
        <f t="shared" si="359"/>
        <v>0</v>
      </c>
      <c r="F695" s="103">
        <f t="shared" si="373"/>
        <v>0</v>
      </c>
      <c r="G695" s="82">
        <f t="shared" si="374"/>
        <v>0</v>
      </c>
      <c r="H695" s="85">
        <f t="shared" si="375"/>
        <v>0</v>
      </c>
      <c r="I695" s="87">
        <f t="shared" si="376"/>
        <v>0</v>
      </c>
      <c r="J695" s="104">
        <f t="shared" si="377"/>
        <v>0</v>
      </c>
      <c r="K695" s="87">
        <f t="shared" si="361"/>
        <v>0</v>
      </c>
      <c r="L695" s="85">
        <f t="shared" si="362"/>
        <v>0</v>
      </c>
      <c r="M695" s="82">
        <f t="shared" si="378"/>
        <v>0</v>
      </c>
      <c r="N695" s="82">
        <f t="shared" si="363"/>
        <v>0</v>
      </c>
      <c r="O695" s="85">
        <f t="shared" si="379"/>
        <v>0</v>
      </c>
      <c r="P695" s="87">
        <f t="shared" si="380"/>
        <v>0</v>
      </c>
      <c r="Q695" s="85">
        <f t="shared" si="381"/>
        <v>0</v>
      </c>
      <c r="R695" s="87">
        <f t="shared" si="382"/>
        <v>0</v>
      </c>
      <c r="S695" s="85">
        <f t="shared" si="383"/>
        <v>0</v>
      </c>
      <c r="T695" s="87">
        <v>314</v>
      </c>
      <c r="U695" s="82"/>
      <c r="V695" s="108">
        <f t="shared" si="384"/>
        <v>52220</v>
      </c>
      <c r="W695" s="109">
        <f t="shared" si="364"/>
        <v>0</v>
      </c>
      <c r="X695" s="95">
        <f t="shared" si="365"/>
        <v>0</v>
      </c>
      <c r="Y695" s="110">
        <f t="shared" si="366"/>
        <v>314</v>
      </c>
      <c r="Z695" s="111">
        <f t="shared" si="385"/>
        <v>0</v>
      </c>
      <c r="AA695" s="112">
        <f t="shared" si="386"/>
        <v>0</v>
      </c>
      <c r="AB695" s="112">
        <f t="shared" si="367"/>
        <v>0</v>
      </c>
      <c r="AC695" s="111">
        <f t="shared" si="398"/>
        <v>0</v>
      </c>
      <c r="AD695" s="113">
        <f t="shared" si="401"/>
        <v>0</v>
      </c>
      <c r="AE695" s="114">
        <f t="shared" si="387"/>
        <v>0</v>
      </c>
      <c r="AF695" s="86">
        <f t="shared" si="399"/>
        <v>52220</v>
      </c>
      <c r="AG695" s="86">
        <f t="shared" si="402"/>
        <v>51855</v>
      </c>
      <c r="AH695" s="211">
        <f t="shared" si="405"/>
        <v>0</v>
      </c>
      <c r="AI695" s="213">
        <f t="shared" si="403"/>
        <v>0</v>
      </c>
      <c r="AJ695" s="218">
        <f t="shared" si="400"/>
        <v>5452</v>
      </c>
      <c r="AK695" s="103">
        <f t="shared" si="388"/>
        <v>0</v>
      </c>
      <c r="AL695" s="82">
        <f t="shared" si="389"/>
        <v>0</v>
      </c>
      <c r="AM695" s="105">
        <f t="shared" si="390"/>
        <v>0</v>
      </c>
      <c r="AN695" s="87">
        <f t="shared" si="391"/>
        <v>313</v>
      </c>
      <c r="AO695" s="240">
        <f t="shared" si="392"/>
        <v>0</v>
      </c>
      <c r="AP695" s="87">
        <f t="shared" si="393"/>
        <v>0</v>
      </c>
      <c r="AQ695" s="85">
        <f t="shared" si="394"/>
        <v>0</v>
      </c>
      <c r="AR695" s="232">
        <f t="shared" si="368"/>
        <v>0</v>
      </c>
      <c r="AS695" s="112">
        <f t="shared" si="404"/>
        <v>0</v>
      </c>
      <c r="AT695" s="125">
        <f t="shared" si="369"/>
        <v>0</v>
      </c>
      <c r="AU695" s="256">
        <f t="shared" si="370"/>
        <v>0</v>
      </c>
      <c r="AV695" s="109">
        <f t="shared" si="371"/>
        <v>0</v>
      </c>
      <c r="AW695" s="199">
        <f t="shared" si="395"/>
        <v>0</v>
      </c>
      <c r="AX695" s="95">
        <f t="shared" si="372"/>
        <v>0</v>
      </c>
      <c r="AY695" s="194">
        <f t="shared" si="396"/>
        <v>0</v>
      </c>
      <c r="BA695" s="194">
        <f t="shared" si="397"/>
        <v>0</v>
      </c>
      <c r="BS695" s="96"/>
    </row>
    <row r="696" spans="1:71" hidden="1" x14ac:dyDescent="0.3">
      <c r="A696" s="21">
        <v>315</v>
      </c>
      <c r="B696" s="86">
        <f t="shared" si="357"/>
        <v>0</v>
      </c>
      <c r="C696" s="82">
        <f t="shared" si="358"/>
        <v>0</v>
      </c>
      <c r="D696" s="82">
        <f t="shared" si="360"/>
        <v>0</v>
      </c>
      <c r="E696" s="85">
        <f t="shared" si="359"/>
        <v>0</v>
      </c>
      <c r="F696" s="103">
        <f t="shared" si="373"/>
        <v>0</v>
      </c>
      <c r="G696" s="82">
        <f t="shared" si="374"/>
        <v>0</v>
      </c>
      <c r="H696" s="85">
        <f t="shared" si="375"/>
        <v>0</v>
      </c>
      <c r="I696" s="87">
        <f t="shared" si="376"/>
        <v>0</v>
      </c>
      <c r="J696" s="104">
        <f t="shared" si="377"/>
        <v>0</v>
      </c>
      <c r="K696" s="87">
        <f t="shared" si="361"/>
        <v>0</v>
      </c>
      <c r="L696" s="85">
        <f t="shared" si="362"/>
        <v>0</v>
      </c>
      <c r="M696" s="82">
        <f t="shared" si="378"/>
        <v>0</v>
      </c>
      <c r="N696" s="82">
        <f t="shared" si="363"/>
        <v>0</v>
      </c>
      <c r="O696" s="85">
        <f t="shared" si="379"/>
        <v>0</v>
      </c>
      <c r="P696" s="87">
        <f t="shared" si="380"/>
        <v>0</v>
      </c>
      <c r="Q696" s="85">
        <f t="shared" si="381"/>
        <v>0</v>
      </c>
      <c r="R696" s="87">
        <f t="shared" si="382"/>
        <v>0</v>
      </c>
      <c r="S696" s="85">
        <f t="shared" si="383"/>
        <v>0</v>
      </c>
      <c r="T696" s="87">
        <v>315</v>
      </c>
      <c r="U696" s="82"/>
      <c r="V696" s="108">
        <f t="shared" si="384"/>
        <v>52251</v>
      </c>
      <c r="W696" s="109">
        <f t="shared" si="364"/>
        <v>0</v>
      </c>
      <c r="X696" s="95">
        <f t="shared" si="365"/>
        <v>0</v>
      </c>
      <c r="Y696" s="110">
        <f t="shared" si="366"/>
        <v>315</v>
      </c>
      <c r="Z696" s="111">
        <f t="shared" si="385"/>
        <v>0</v>
      </c>
      <c r="AA696" s="112">
        <f t="shared" si="386"/>
        <v>0</v>
      </c>
      <c r="AB696" s="112">
        <f t="shared" si="367"/>
        <v>0</v>
      </c>
      <c r="AC696" s="111">
        <f t="shared" si="398"/>
        <v>0</v>
      </c>
      <c r="AD696" s="113">
        <f t="shared" si="401"/>
        <v>0</v>
      </c>
      <c r="AE696" s="114">
        <f t="shared" si="387"/>
        <v>0</v>
      </c>
      <c r="AF696" s="86">
        <f t="shared" si="399"/>
        <v>52251</v>
      </c>
      <c r="AG696" s="86">
        <f t="shared" si="402"/>
        <v>51886</v>
      </c>
      <c r="AH696" s="211">
        <f t="shared" si="405"/>
        <v>0</v>
      </c>
      <c r="AI696" s="213">
        <f t="shared" si="403"/>
        <v>0</v>
      </c>
      <c r="AJ696" s="218">
        <f t="shared" si="400"/>
        <v>5452</v>
      </c>
      <c r="AK696" s="103">
        <f t="shared" si="388"/>
        <v>0</v>
      </c>
      <c r="AL696" s="82">
        <f t="shared" si="389"/>
        <v>0</v>
      </c>
      <c r="AM696" s="105">
        <f t="shared" si="390"/>
        <v>0</v>
      </c>
      <c r="AN696" s="87">
        <f t="shared" si="391"/>
        <v>314</v>
      </c>
      <c r="AO696" s="240">
        <f t="shared" si="392"/>
        <v>0</v>
      </c>
      <c r="AP696" s="87">
        <f t="shared" si="393"/>
        <v>0</v>
      </c>
      <c r="AQ696" s="85">
        <f t="shared" si="394"/>
        <v>0</v>
      </c>
      <c r="AR696" s="232">
        <f t="shared" si="368"/>
        <v>0</v>
      </c>
      <c r="AS696" s="112">
        <f t="shared" si="404"/>
        <v>0</v>
      </c>
      <c r="AT696" s="125">
        <f t="shared" si="369"/>
        <v>0</v>
      </c>
      <c r="AU696" s="256">
        <f t="shared" si="370"/>
        <v>0</v>
      </c>
      <c r="AV696" s="109">
        <f t="shared" si="371"/>
        <v>0</v>
      </c>
      <c r="AW696" s="199">
        <f t="shared" si="395"/>
        <v>0</v>
      </c>
      <c r="AX696" s="95">
        <f t="shared" si="372"/>
        <v>0</v>
      </c>
      <c r="AY696" s="194">
        <f t="shared" si="396"/>
        <v>0</v>
      </c>
      <c r="BA696" s="194">
        <f t="shared" si="397"/>
        <v>0</v>
      </c>
      <c r="BS696" s="96"/>
    </row>
    <row r="697" spans="1:71" hidden="1" x14ac:dyDescent="0.3">
      <c r="A697" s="21">
        <v>316</v>
      </c>
      <c r="B697" s="86">
        <f t="shared" si="357"/>
        <v>0</v>
      </c>
      <c r="C697" s="82">
        <f t="shared" si="358"/>
        <v>0</v>
      </c>
      <c r="D697" s="82">
        <f t="shared" si="360"/>
        <v>0</v>
      </c>
      <c r="E697" s="85">
        <f t="shared" si="359"/>
        <v>0</v>
      </c>
      <c r="F697" s="103">
        <f t="shared" si="373"/>
        <v>0</v>
      </c>
      <c r="G697" s="82">
        <f t="shared" si="374"/>
        <v>0</v>
      </c>
      <c r="H697" s="85">
        <f t="shared" si="375"/>
        <v>0</v>
      </c>
      <c r="I697" s="87">
        <f t="shared" si="376"/>
        <v>0</v>
      </c>
      <c r="J697" s="104">
        <f t="shared" si="377"/>
        <v>0</v>
      </c>
      <c r="K697" s="87">
        <f t="shared" si="361"/>
        <v>0</v>
      </c>
      <c r="L697" s="85">
        <f t="shared" si="362"/>
        <v>0</v>
      </c>
      <c r="M697" s="82">
        <f t="shared" si="378"/>
        <v>0</v>
      </c>
      <c r="N697" s="82">
        <f t="shared" si="363"/>
        <v>0</v>
      </c>
      <c r="O697" s="85">
        <f t="shared" si="379"/>
        <v>0</v>
      </c>
      <c r="P697" s="87">
        <f t="shared" si="380"/>
        <v>0</v>
      </c>
      <c r="Q697" s="85">
        <f t="shared" si="381"/>
        <v>0</v>
      </c>
      <c r="R697" s="87">
        <f t="shared" si="382"/>
        <v>0</v>
      </c>
      <c r="S697" s="85">
        <f t="shared" si="383"/>
        <v>0</v>
      </c>
      <c r="T697" s="87">
        <v>316</v>
      </c>
      <c r="U697" s="82"/>
      <c r="V697" s="108">
        <f t="shared" si="384"/>
        <v>52282</v>
      </c>
      <c r="W697" s="109">
        <f t="shared" si="364"/>
        <v>0</v>
      </c>
      <c r="X697" s="95">
        <f t="shared" si="365"/>
        <v>0</v>
      </c>
      <c r="Y697" s="110">
        <f t="shared" si="366"/>
        <v>316</v>
      </c>
      <c r="Z697" s="111">
        <f t="shared" si="385"/>
        <v>0</v>
      </c>
      <c r="AA697" s="112">
        <f t="shared" si="386"/>
        <v>0</v>
      </c>
      <c r="AB697" s="112">
        <f t="shared" si="367"/>
        <v>0</v>
      </c>
      <c r="AC697" s="111">
        <f t="shared" si="398"/>
        <v>0</v>
      </c>
      <c r="AD697" s="113">
        <f t="shared" si="401"/>
        <v>0</v>
      </c>
      <c r="AE697" s="114">
        <f t="shared" si="387"/>
        <v>0</v>
      </c>
      <c r="AF697" s="86">
        <f t="shared" si="399"/>
        <v>52282</v>
      </c>
      <c r="AG697" s="86">
        <f t="shared" si="402"/>
        <v>51917</v>
      </c>
      <c r="AH697" s="211">
        <f t="shared" si="405"/>
        <v>0</v>
      </c>
      <c r="AI697" s="213">
        <f t="shared" si="403"/>
        <v>0</v>
      </c>
      <c r="AJ697" s="218">
        <f t="shared" si="400"/>
        <v>5452</v>
      </c>
      <c r="AK697" s="103">
        <f t="shared" si="388"/>
        <v>0</v>
      </c>
      <c r="AL697" s="82">
        <f t="shared" si="389"/>
        <v>0</v>
      </c>
      <c r="AM697" s="105">
        <f t="shared" si="390"/>
        <v>0</v>
      </c>
      <c r="AN697" s="87">
        <f t="shared" si="391"/>
        <v>315</v>
      </c>
      <c r="AO697" s="240">
        <f t="shared" si="392"/>
        <v>0</v>
      </c>
      <c r="AP697" s="87">
        <f t="shared" si="393"/>
        <v>0</v>
      </c>
      <c r="AQ697" s="85">
        <f t="shared" si="394"/>
        <v>0</v>
      </c>
      <c r="AR697" s="232">
        <f t="shared" si="368"/>
        <v>0</v>
      </c>
      <c r="AS697" s="112">
        <f t="shared" si="404"/>
        <v>0</v>
      </c>
      <c r="AT697" s="125">
        <f t="shared" si="369"/>
        <v>0</v>
      </c>
      <c r="AU697" s="256">
        <f t="shared" si="370"/>
        <v>0</v>
      </c>
      <c r="AV697" s="109">
        <f t="shared" si="371"/>
        <v>0</v>
      </c>
      <c r="AW697" s="199">
        <f t="shared" si="395"/>
        <v>0</v>
      </c>
      <c r="AX697" s="95">
        <f t="shared" si="372"/>
        <v>0</v>
      </c>
      <c r="AY697" s="194">
        <f t="shared" si="396"/>
        <v>0</v>
      </c>
      <c r="BA697" s="194">
        <f t="shared" si="397"/>
        <v>0</v>
      </c>
      <c r="BS697" s="96"/>
    </row>
    <row r="698" spans="1:71" hidden="1" x14ac:dyDescent="0.3">
      <c r="A698" s="21">
        <v>317</v>
      </c>
      <c r="B698" s="86">
        <f t="shared" si="357"/>
        <v>0</v>
      </c>
      <c r="C698" s="82">
        <f t="shared" si="358"/>
        <v>0</v>
      </c>
      <c r="D698" s="82">
        <f t="shared" si="360"/>
        <v>0</v>
      </c>
      <c r="E698" s="85">
        <f t="shared" si="359"/>
        <v>0</v>
      </c>
      <c r="F698" s="103">
        <f t="shared" si="373"/>
        <v>0</v>
      </c>
      <c r="G698" s="82">
        <f t="shared" si="374"/>
        <v>0</v>
      </c>
      <c r="H698" s="85">
        <f t="shared" si="375"/>
        <v>0</v>
      </c>
      <c r="I698" s="87">
        <f t="shared" si="376"/>
        <v>0</v>
      </c>
      <c r="J698" s="104">
        <f t="shared" si="377"/>
        <v>0</v>
      </c>
      <c r="K698" s="87">
        <f t="shared" si="361"/>
        <v>0</v>
      </c>
      <c r="L698" s="85">
        <f t="shared" si="362"/>
        <v>0</v>
      </c>
      <c r="M698" s="82">
        <f t="shared" si="378"/>
        <v>0</v>
      </c>
      <c r="N698" s="82">
        <f t="shared" si="363"/>
        <v>0</v>
      </c>
      <c r="O698" s="85">
        <f t="shared" si="379"/>
        <v>0</v>
      </c>
      <c r="P698" s="87">
        <f t="shared" si="380"/>
        <v>0</v>
      </c>
      <c r="Q698" s="85">
        <f t="shared" si="381"/>
        <v>0</v>
      </c>
      <c r="R698" s="87">
        <f t="shared" si="382"/>
        <v>0</v>
      </c>
      <c r="S698" s="85">
        <f t="shared" si="383"/>
        <v>0</v>
      </c>
      <c r="T698" s="87">
        <v>317</v>
      </c>
      <c r="U698" s="82"/>
      <c r="V698" s="108">
        <f t="shared" si="384"/>
        <v>52310</v>
      </c>
      <c r="W698" s="109">
        <f t="shared" si="364"/>
        <v>0</v>
      </c>
      <c r="X698" s="95">
        <f t="shared" si="365"/>
        <v>0</v>
      </c>
      <c r="Y698" s="110">
        <f t="shared" si="366"/>
        <v>317</v>
      </c>
      <c r="Z698" s="111">
        <f t="shared" si="385"/>
        <v>0</v>
      </c>
      <c r="AA698" s="112">
        <f t="shared" si="386"/>
        <v>0</v>
      </c>
      <c r="AB698" s="112">
        <f t="shared" si="367"/>
        <v>0</v>
      </c>
      <c r="AC698" s="111">
        <f t="shared" si="398"/>
        <v>0</v>
      </c>
      <c r="AD698" s="113">
        <f t="shared" si="401"/>
        <v>0</v>
      </c>
      <c r="AE698" s="114">
        <f t="shared" si="387"/>
        <v>0</v>
      </c>
      <c r="AF698" s="86">
        <f t="shared" si="399"/>
        <v>52310</v>
      </c>
      <c r="AG698" s="86">
        <f t="shared" si="402"/>
        <v>51945</v>
      </c>
      <c r="AH698" s="211">
        <f t="shared" si="405"/>
        <v>0</v>
      </c>
      <c r="AI698" s="213">
        <f t="shared" si="403"/>
        <v>0</v>
      </c>
      <c r="AJ698" s="218">
        <f t="shared" si="400"/>
        <v>5452</v>
      </c>
      <c r="AK698" s="103">
        <f t="shared" si="388"/>
        <v>0</v>
      </c>
      <c r="AL698" s="82">
        <f t="shared" si="389"/>
        <v>0</v>
      </c>
      <c r="AM698" s="105">
        <f t="shared" si="390"/>
        <v>0</v>
      </c>
      <c r="AN698" s="87">
        <f t="shared" si="391"/>
        <v>316</v>
      </c>
      <c r="AO698" s="240">
        <f t="shared" si="392"/>
        <v>0</v>
      </c>
      <c r="AP698" s="87">
        <f t="shared" si="393"/>
        <v>0</v>
      </c>
      <c r="AQ698" s="85">
        <f t="shared" si="394"/>
        <v>0</v>
      </c>
      <c r="AR698" s="232">
        <f t="shared" si="368"/>
        <v>0</v>
      </c>
      <c r="AS698" s="112">
        <f t="shared" si="404"/>
        <v>0</v>
      </c>
      <c r="AT698" s="125">
        <f t="shared" si="369"/>
        <v>0</v>
      </c>
      <c r="AU698" s="256">
        <f t="shared" si="370"/>
        <v>0</v>
      </c>
      <c r="AV698" s="109">
        <f t="shared" si="371"/>
        <v>0</v>
      </c>
      <c r="AW698" s="199">
        <f t="shared" si="395"/>
        <v>0</v>
      </c>
      <c r="AX698" s="95">
        <f t="shared" si="372"/>
        <v>0</v>
      </c>
      <c r="AY698" s="194">
        <f t="shared" si="396"/>
        <v>0</v>
      </c>
      <c r="BA698" s="194">
        <f t="shared" si="397"/>
        <v>0</v>
      </c>
      <c r="BS698" s="96"/>
    </row>
    <row r="699" spans="1:71" hidden="1" x14ac:dyDescent="0.3">
      <c r="A699" s="21">
        <v>318</v>
      </c>
      <c r="B699" s="86">
        <f t="shared" si="357"/>
        <v>0</v>
      </c>
      <c r="C699" s="82">
        <f t="shared" si="358"/>
        <v>0</v>
      </c>
      <c r="D699" s="82">
        <f t="shared" si="360"/>
        <v>0</v>
      </c>
      <c r="E699" s="85">
        <f t="shared" si="359"/>
        <v>0</v>
      </c>
      <c r="F699" s="103">
        <f t="shared" si="373"/>
        <v>0</v>
      </c>
      <c r="G699" s="82">
        <f t="shared" si="374"/>
        <v>0</v>
      </c>
      <c r="H699" s="85">
        <f t="shared" si="375"/>
        <v>0</v>
      </c>
      <c r="I699" s="87">
        <f t="shared" si="376"/>
        <v>0</v>
      </c>
      <c r="J699" s="104">
        <f t="shared" si="377"/>
        <v>0</v>
      </c>
      <c r="K699" s="87">
        <f t="shared" si="361"/>
        <v>0</v>
      </c>
      <c r="L699" s="85">
        <f t="shared" si="362"/>
        <v>0</v>
      </c>
      <c r="M699" s="82">
        <f t="shared" si="378"/>
        <v>0</v>
      </c>
      <c r="N699" s="82">
        <f t="shared" si="363"/>
        <v>0</v>
      </c>
      <c r="O699" s="85">
        <f t="shared" si="379"/>
        <v>0</v>
      </c>
      <c r="P699" s="87">
        <f t="shared" si="380"/>
        <v>0</v>
      </c>
      <c r="Q699" s="85">
        <f t="shared" si="381"/>
        <v>0</v>
      </c>
      <c r="R699" s="87">
        <f t="shared" si="382"/>
        <v>0</v>
      </c>
      <c r="S699" s="85">
        <f t="shared" si="383"/>
        <v>0</v>
      </c>
      <c r="T699" s="87">
        <v>318</v>
      </c>
      <c r="U699" s="82"/>
      <c r="V699" s="108">
        <f t="shared" si="384"/>
        <v>52341</v>
      </c>
      <c r="W699" s="109">
        <f t="shared" si="364"/>
        <v>0</v>
      </c>
      <c r="X699" s="95">
        <f t="shared" si="365"/>
        <v>0</v>
      </c>
      <c r="Y699" s="110">
        <f t="shared" si="366"/>
        <v>318</v>
      </c>
      <c r="Z699" s="111">
        <f t="shared" si="385"/>
        <v>0</v>
      </c>
      <c r="AA699" s="112">
        <f t="shared" si="386"/>
        <v>0</v>
      </c>
      <c r="AB699" s="112">
        <f t="shared" si="367"/>
        <v>0</v>
      </c>
      <c r="AC699" s="111">
        <f t="shared" si="398"/>
        <v>0</v>
      </c>
      <c r="AD699" s="113">
        <f t="shared" si="401"/>
        <v>0</v>
      </c>
      <c r="AE699" s="114">
        <f t="shared" si="387"/>
        <v>0</v>
      </c>
      <c r="AF699" s="86">
        <f t="shared" si="399"/>
        <v>52341</v>
      </c>
      <c r="AG699" s="86">
        <f t="shared" si="402"/>
        <v>51976</v>
      </c>
      <c r="AH699" s="211">
        <f t="shared" si="405"/>
        <v>0</v>
      </c>
      <c r="AI699" s="213">
        <f t="shared" si="403"/>
        <v>0</v>
      </c>
      <c r="AJ699" s="218">
        <f t="shared" si="400"/>
        <v>5452</v>
      </c>
      <c r="AK699" s="103">
        <f t="shared" si="388"/>
        <v>0</v>
      </c>
      <c r="AL699" s="82">
        <f t="shared" si="389"/>
        <v>0</v>
      </c>
      <c r="AM699" s="105">
        <f t="shared" si="390"/>
        <v>0</v>
      </c>
      <c r="AN699" s="87">
        <f t="shared" si="391"/>
        <v>317</v>
      </c>
      <c r="AO699" s="240">
        <f t="shared" si="392"/>
        <v>0</v>
      </c>
      <c r="AP699" s="87">
        <f t="shared" si="393"/>
        <v>0</v>
      </c>
      <c r="AQ699" s="85">
        <f t="shared" si="394"/>
        <v>0</v>
      </c>
      <c r="AR699" s="232">
        <f t="shared" si="368"/>
        <v>0</v>
      </c>
      <c r="AS699" s="112">
        <f t="shared" si="404"/>
        <v>0</v>
      </c>
      <c r="AT699" s="125">
        <f t="shared" si="369"/>
        <v>0</v>
      </c>
      <c r="AU699" s="256">
        <f t="shared" si="370"/>
        <v>0</v>
      </c>
      <c r="AV699" s="109">
        <f t="shared" si="371"/>
        <v>0</v>
      </c>
      <c r="AW699" s="199">
        <f t="shared" si="395"/>
        <v>0</v>
      </c>
      <c r="AX699" s="95">
        <f t="shared" si="372"/>
        <v>0</v>
      </c>
      <c r="AY699" s="194">
        <f t="shared" si="396"/>
        <v>0</v>
      </c>
      <c r="BA699" s="194">
        <f t="shared" si="397"/>
        <v>0</v>
      </c>
      <c r="BS699" s="96"/>
    </row>
    <row r="700" spans="1:71" hidden="1" x14ac:dyDescent="0.3">
      <c r="A700" s="21">
        <v>319</v>
      </c>
      <c r="B700" s="86">
        <f t="shared" si="357"/>
        <v>0</v>
      </c>
      <c r="C700" s="82">
        <f t="shared" si="358"/>
        <v>0</v>
      </c>
      <c r="D700" s="82">
        <f t="shared" si="360"/>
        <v>0</v>
      </c>
      <c r="E700" s="85">
        <f t="shared" si="359"/>
        <v>0</v>
      </c>
      <c r="F700" s="103">
        <f t="shared" si="373"/>
        <v>0</v>
      </c>
      <c r="G700" s="82">
        <f t="shared" si="374"/>
        <v>0</v>
      </c>
      <c r="H700" s="85">
        <f t="shared" si="375"/>
        <v>0</v>
      </c>
      <c r="I700" s="87">
        <f t="shared" si="376"/>
        <v>0</v>
      </c>
      <c r="J700" s="104">
        <f t="shared" si="377"/>
        <v>0</v>
      </c>
      <c r="K700" s="87">
        <f t="shared" si="361"/>
        <v>0</v>
      </c>
      <c r="L700" s="85">
        <f t="shared" si="362"/>
        <v>0</v>
      </c>
      <c r="M700" s="82">
        <f t="shared" si="378"/>
        <v>0</v>
      </c>
      <c r="N700" s="82">
        <f t="shared" si="363"/>
        <v>0</v>
      </c>
      <c r="O700" s="85">
        <f t="shared" si="379"/>
        <v>0</v>
      </c>
      <c r="P700" s="87">
        <f t="shared" si="380"/>
        <v>0</v>
      </c>
      <c r="Q700" s="85">
        <f t="shared" si="381"/>
        <v>0</v>
      </c>
      <c r="R700" s="87">
        <f t="shared" si="382"/>
        <v>0</v>
      </c>
      <c r="S700" s="85">
        <f t="shared" si="383"/>
        <v>0</v>
      </c>
      <c r="T700" s="87">
        <v>319</v>
      </c>
      <c r="U700" s="82"/>
      <c r="V700" s="108">
        <f t="shared" si="384"/>
        <v>52371</v>
      </c>
      <c r="W700" s="109">
        <f t="shared" si="364"/>
        <v>0</v>
      </c>
      <c r="X700" s="95">
        <f t="shared" si="365"/>
        <v>0</v>
      </c>
      <c r="Y700" s="110">
        <f t="shared" si="366"/>
        <v>319</v>
      </c>
      <c r="Z700" s="111">
        <f t="shared" si="385"/>
        <v>0</v>
      </c>
      <c r="AA700" s="112">
        <f t="shared" si="386"/>
        <v>0</v>
      </c>
      <c r="AB700" s="112">
        <f t="shared" si="367"/>
        <v>0</v>
      </c>
      <c r="AC700" s="111">
        <f t="shared" si="398"/>
        <v>0</v>
      </c>
      <c r="AD700" s="113">
        <f t="shared" si="401"/>
        <v>0</v>
      </c>
      <c r="AE700" s="114">
        <f t="shared" si="387"/>
        <v>0</v>
      </c>
      <c r="AF700" s="86">
        <f t="shared" si="399"/>
        <v>52371</v>
      </c>
      <c r="AG700" s="86">
        <f t="shared" si="402"/>
        <v>52006</v>
      </c>
      <c r="AH700" s="211">
        <f t="shared" si="405"/>
        <v>0</v>
      </c>
      <c r="AI700" s="213">
        <f t="shared" si="403"/>
        <v>0</v>
      </c>
      <c r="AJ700" s="218">
        <f t="shared" si="400"/>
        <v>5452</v>
      </c>
      <c r="AK700" s="103">
        <f t="shared" si="388"/>
        <v>0</v>
      </c>
      <c r="AL700" s="82">
        <f t="shared" si="389"/>
        <v>0</v>
      </c>
      <c r="AM700" s="105">
        <f t="shared" si="390"/>
        <v>0</v>
      </c>
      <c r="AN700" s="87">
        <f t="shared" si="391"/>
        <v>318</v>
      </c>
      <c r="AO700" s="240">
        <f t="shared" si="392"/>
        <v>0</v>
      </c>
      <c r="AP700" s="87">
        <f t="shared" si="393"/>
        <v>0</v>
      </c>
      <c r="AQ700" s="85">
        <f t="shared" si="394"/>
        <v>0</v>
      </c>
      <c r="AR700" s="232">
        <f t="shared" si="368"/>
        <v>0</v>
      </c>
      <c r="AS700" s="112">
        <f t="shared" si="404"/>
        <v>0</v>
      </c>
      <c r="AT700" s="125">
        <f t="shared" si="369"/>
        <v>0</v>
      </c>
      <c r="AU700" s="256">
        <f t="shared" si="370"/>
        <v>0</v>
      </c>
      <c r="AV700" s="109">
        <f t="shared" si="371"/>
        <v>0</v>
      </c>
      <c r="AW700" s="199">
        <f t="shared" si="395"/>
        <v>0</v>
      </c>
      <c r="AX700" s="95">
        <f t="shared" si="372"/>
        <v>0</v>
      </c>
      <c r="AY700" s="194">
        <f t="shared" si="396"/>
        <v>0</v>
      </c>
      <c r="BA700" s="194">
        <f t="shared" si="397"/>
        <v>0</v>
      </c>
      <c r="BS700" s="96"/>
    </row>
    <row r="701" spans="1:71" hidden="1" x14ac:dyDescent="0.3">
      <c r="A701" s="21">
        <v>320</v>
      </c>
      <c r="B701" s="86">
        <f t="shared" ref="B701:B741" si="406">IF(E331=0,0,EDATE(E331,-12))</f>
        <v>0</v>
      </c>
      <c r="C701" s="82">
        <f t="shared" ref="C701:C741" si="407">IF(E331=0,0,E331-B701)</f>
        <v>0</v>
      </c>
      <c r="D701" s="82">
        <f t="shared" si="360"/>
        <v>0</v>
      </c>
      <c r="E701" s="85">
        <f t="shared" ref="E701:E741" si="408">IF(E331=0,0,E331-$E$10)</f>
        <v>0</v>
      </c>
      <c r="F701" s="103">
        <f t="shared" si="373"/>
        <v>0</v>
      </c>
      <c r="G701" s="82">
        <f t="shared" si="374"/>
        <v>0</v>
      </c>
      <c r="H701" s="85">
        <f t="shared" si="375"/>
        <v>0</v>
      </c>
      <c r="I701" s="87">
        <f t="shared" si="376"/>
        <v>0</v>
      </c>
      <c r="J701" s="104">
        <f t="shared" si="377"/>
        <v>0</v>
      </c>
      <c r="K701" s="87">
        <f t="shared" si="361"/>
        <v>0</v>
      </c>
      <c r="L701" s="85">
        <f t="shared" si="362"/>
        <v>0</v>
      </c>
      <c r="M701" s="82">
        <f t="shared" si="378"/>
        <v>0</v>
      </c>
      <c r="N701" s="82">
        <f t="shared" si="363"/>
        <v>0</v>
      </c>
      <c r="O701" s="85">
        <f t="shared" si="379"/>
        <v>0</v>
      </c>
      <c r="P701" s="87">
        <f t="shared" si="380"/>
        <v>0</v>
      </c>
      <c r="Q701" s="85">
        <f t="shared" si="381"/>
        <v>0</v>
      </c>
      <c r="R701" s="87">
        <f t="shared" si="382"/>
        <v>0</v>
      </c>
      <c r="S701" s="85">
        <f t="shared" si="383"/>
        <v>0</v>
      </c>
      <c r="T701" s="87">
        <v>320</v>
      </c>
      <c r="U701" s="82"/>
      <c r="V701" s="108">
        <f t="shared" si="384"/>
        <v>52402</v>
      </c>
      <c r="W701" s="109">
        <f t="shared" si="364"/>
        <v>0</v>
      </c>
      <c r="X701" s="95">
        <f t="shared" si="365"/>
        <v>0</v>
      </c>
      <c r="Y701" s="110">
        <f t="shared" si="366"/>
        <v>320</v>
      </c>
      <c r="Z701" s="111">
        <f t="shared" si="385"/>
        <v>0</v>
      </c>
      <c r="AA701" s="112">
        <f t="shared" si="386"/>
        <v>0</v>
      </c>
      <c r="AB701" s="112">
        <f t="shared" si="367"/>
        <v>0</v>
      </c>
      <c r="AC701" s="111">
        <f t="shared" si="398"/>
        <v>0</v>
      </c>
      <c r="AD701" s="113">
        <f t="shared" si="401"/>
        <v>0</v>
      </c>
      <c r="AE701" s="114">
        <f t="shared" si="387"/>
        <v>0</v>
      </c>
      <c r="AF701" s="86">
        <f t="shared" si="399"/>
        <v>52402</v>
      </c>
      <c r="AG701" s="86">
        <f t="shared" si="402"/>
        <v>52037</v>
      </c>
      <c r="AH701" s="211">
        <f t="shared" si="405"/>
        <v>0</v>
      </c>
      <c r="AI701" s="213">
        <f t="shared" si="403"/>
        <v>0</v>
      </c>
      <c r="AJ701" s="218">
        <f t="shared" si="400"/>
        <v>5452</v>
      </c>
      <c r="AK701" s="103">
        <f t="shared" si="388"/>
        <v>0</v>
      </c>
      <c r="AL701" s="82">
        <f t="shared" si="389"/>
        <v>0</v>
      </c>
      <c r="AM701" s="105">
        <f t="shared" si="390"/>
        <v>0</v>
      </c>
      <c r="AN701" s="87">
        <f t="shared" si="391"/>
        <v>319</v>
      </c>
      <c r="AO701" s="240">
        <f t="shared" si="392"/>
        <v>0</v>
      </c>
      <c r="AP701" s="87">
        <f t="shared" si="393"/>
        <v>0</v>
      </c>
      <c r="AQ701" s="85">
        <f t="shared" si="394"/>
        <v>0</v>
      </c>
      <c r="AR701" s="232">
        <f t="shared" si="368"/>
        <v>0</v>
      </c>
      <c r="AS701" s="112">
        <f t="shared" si="404"/>
        <v>0</v>
      </c>
      <c r="AT701" s="125">
        <f t="shared" si="369"/>
        <v>0</v>
      </c>
      <c r="AU701" s="256">
        <f t="shared" si="370"/>
        <v>0</v>
      </c>
      <c r="AV701" s="109">
        <f t="shared" si="371"/>
        <v>0</v>
      </c>
      <c r="AW701" s="199">
        <f t="shared" si="395"/>
        <v>0</v>
      </c>
      <c r="AX701" s="95">
        <f t="shared" si="372"/>
        <v>0</v>
      </c>
      <c r="AY701" s="194">
        <f t="shared" si="396"/>
        <v>0</v>
      </c>
      <c r="BA701" s="194">
        <f t="shared" si="397"/>
        <v>0</v>
      </c>
      <c r="BS701" s="96"/>
    </row>
    <row r="702" spans="1:71" hidden="1" x14ac:dyDescent="0.3">
      <c r="A702" s="21">
        <v>321</v>
      </c>
      <c r="B702" s="86">
        <f t="shared" si="406"/>
        <v>0</v>
      </c>
      <c r="C702" s="82">
        <f t="shared" si="407"/>
        <v>0</v>
      </c>
      <c r="D702" s="82">
        <f t="shared" ref="D702:D741" si="409">IF(E332=0,0,E332-E331)</f>
        <v>0</v>
      </c>
      <c r="E702" s="85">
        <f t="shared" si="408"/>
        <v>0</v>
      </c>
      <c r="F702" s="103">
        <f t="shared" si="373"/>
        <v>0</v>
      </c>
      <c r="G702" s="82">
        <f t="shared" si="374"/>
        <v>0</v>
      </c>
      <c r="H702" s="85">
        <f t="shared" si="375"/>
        <v>0</v>
      </c>
      <c r="I702" s="87">
        <f t="shared" si="376"/>
        <v>0</v>
      </c>
      <c r="J702" s="104">
        <f t="shared" si="377"/>
        <v>0</v>
      </c>
      <c r="K702" s="87">
        <f t="shared" ref="K702:K741" si="410">IF(E332=0,0,DATEDIF($E$10,E332,"y"))</f>
        <v>0</v>
      </c>
      <c r="L702" s="85">
        <f t="shared" ref="L702:L741" si="411">IF(E332=0,0,DATEDIF($E$10,E332,"yd"))</f>
        <v>0</v>
      </c>
      <c r="M702" s="82">
        <f t="shared" si="378"/>
        <v>0</v>
      </c>
      <c r="N702" s="82">
        <f t="shared" ref="N702:N741" si="412">INT(M702)</f>
        <v>0</v>
      </c>
      <c r="O702" s="85">
        <f t="shared" si="379"/>
        <v>0</v>
      </c>
      <c r="P702" s="87">
        <f t="shared" si="380"/>
        <v>0</v>
      </c>
      <c r="Q702" s="85">
        <f t="shared" si="381"/>
        <v>0</v>
      </c>
      <c r="R702" s="87">
        <f t="shared" si="382"/>
        <v>0</v>
      </c>
      <c r="S702" s="85">
        <f t="shared" si="383"/>
        <v>0</v>
      </c>
      <c r="T702" s="87">
        <v>321</v>
      </c>
      <c r="U702" s="82"/>
      <c r="V702" s="108">
        <f t="shared" si="384"/>
        <v>52432</v>
      </c>
      <c r="W702" s="109">
        <f t="shared" ref="W702:W741" si="413">IF(V702&gt;$E$374,0,IF($L$4="Mensuelle",$K$4/12,IF(AND(U702=T702,$L$4="Annuelle"),$K$4,0)))</f>
        <v>0</v>
      </c>
      <c r="X702" s="95">
        <f t="shared" ref="X702:X741" si="414">IF(V702&gt;$E$374,0,$M$4)</f>
        <v>0</v>
      </c>
      <c r="Y702" s="110">
        <f t="shared" ref="Y702:Y741" si="415">D332</f>
        <v>321</v>
      </c>
      <c r="Z702" s="111">
        <f t="shared" si="385"/>
        <v>0</v>
      </c>
      <c r="AA702" s="112">
        <f t="shared" si="386"/>
        <v>0</v>
      </c>
      <c r="AB702" s="112">
        <f t="shared" ref="AB702:AB741" si="416">IF(Y702&gt;$D$4,0,IF(AND($B$4="Mensuelles",$C$4="Constantes"),ROUND(-PMT($F$4/12,$D$4,$E$4,0,0),2),IF(AND($B$4="Apériodiques",$C$4="Constantes"),$AB$380,IF(AND($B$4="Mensuelles",$C$4="Variables"),G332,G332))))</f>
        <v>0</v>
      </c>
      <c r="AC702" s="111">
        <f t="shared" si="398"/>
        <v>0</v>
      </c>
      <c r="AD702" s="113">
        <f t="shared" si="401"/>
        <v>0</v>
      </c>
      <c r="AE702" s="114">
        <f t="shared" si="387"/>
        <v>0</v>
      </c>
      <c r="AF702" s="86">
        <f t="shared" si="399"/>
        <v>52432</v>
      </c>
      <c r="AG702" s="86">
        <f t="shared" si="402"/>
        <v>52067</v>
      </c>
      <c r="AH702" s="211">
        <f t="shared" si="405"/>
        <v>0</v>
      </c>
      <c r="AI702" s="213">
        <f t="shared" si="403"/>
        <v>0</v>
      </c>
      <c r="AJ702" s="218">
        <f t="shared" si="400"/>
        <v>5452</v>
      </c>
      <c r="AK702" s="103">
        <f t="shared" si="388"/>
        <v>0</v>
      </c>
      <c r="AL702" s="82">
        <f t="shared" si="389"/>
        <v>0</v>
      </c>
      <c r="AM702" s="105">
        <f t="shared" si="390"/>
        <v>0</v>
      </c>
      <c r="AN702" s="87">
        <f t="shared" si="391"/>
        <v>320</v>
      </c>
      <c r="AO702" s="240">
        <f t="shared" si="392"/>
        <v>0</v>
      </c>
      <c r="AP702" s="87">
        <f t="shared" si="393"/>
        <v>0</v>
      </c>
      <c r="AQ702" s="85">
        <f t="shared" si="394"/>
        <v>0</v>
      </c>
      <c r="AR702" s="232">
        <f t="shared" ref="AR702:AR741" si="417">W702+X702</f>
        <v>0</v>
      </c>
      <c r="AS702" s="112">
        <f t="shared" si="404"/>
        <v>0</v>
      </c>
      <c r="AT702" s="125">
        <f t="shared" ref="AT702:AT739" si="418">AT703+AS702</f>
        <v>0</v>
      </c>
      <c r="AU702" s="256">
        <f t="shared" ref="AU702:AU741" si="419">P332*((1+$AX$380)^(-E702/365))</f>
        <v>0</v>
      </c>
      <c r="AV702" s="109">
        <f t="shared" ref="AV702:AV739" si="420">AV703+AU702</f>
        <v>0</v>
      </c>
      <c r="AW702" s="199">
        <f t="shared" si="395"/>
        <v>0</v>
      </c>
      <c r="AX702" s="95">
        <f t="shared" ref="AX702:AX739" si="421">AX703+AW702</f>
        <v>0</v>
      </c>
      <c r="AY702" s="194">
        <f t="shared" si="396"/>
        <v>0</v>
      </c>
      <c r="BA702" s="194">
        <f t="shared" si="397"/>
        <v>0</v>
      </c>
      <c r="BS702" s="96"/>
    </row>
    <row r="703" spans="1:71" hidden="1" x14ac:dyDescent="0.3">
      <c r="A703" s="21">
        <v>322</v>
      </c>
      <c r="B703" s="86">
        <f t="shared" si="406"/>
        <v>0</v>
      </c>
      <c r="C703" s="82">
        <f t="shared" si="407"/>
        <v>0</v>
      </c>
      <c r="D703" s="82">
        <f t="shared" si="409"/>
        <v>0</v>
      </c>
      <c r="E703" s="85">
        <f t="shared" si="408"/>
        <v>0</v>
      </c>
      <c r="F703" s="103">
        <f t="shared" ref="F703:F741" si="422">IF(E333=0,0,E703/7)</f>
        <v>0</v>
      </c>
      <c r="G703" s="82">
        <f t="shared" ref="G703:G741" si="423">IF(E333=0,0,INT(F703))</f>
        <v>0</v>
      </c>
      <c r="H703" s="85">
        <f t="shared" ref="H703:H741" si="424">IF(E333=0,0,E703-(G703*7))</f>
        <v>0</v>
      </c>
      <c r="I703" s="87">
        <f t="shared" ref="I703:I741" si="425">IF(E333=0,0,DATEDIF($E$10,E333,"m"))</f>
        <v>0</v>
      </c>
      <c r="J703" s="104">
        <f t="shared" ref="J703:J741" si="426">J702</f>
        <v>0</v>
      </c>
      <c r="K703" s="87">
        <f t="shared" si="410"/>
        <v>0</v>
      </c>
      <c r="L703" s="85">
        <f t="shared" si="411"/>
        <v>0</v>
      </c>
      <c r="M703" s="82">
        <f t="shared" ref="M703:M741" si="427">IF($E333=0,0,($E333-$E332)/7)</f>
        <v>0</v>
      </c>
      <c r="N703" s="82">
        <f t="shared" si="412"/>
        <v>0</v>
      </c>
      <c r="O703" s="85">
        <f t="shared" ref="O703:O741" si="428">IF($E333=0,0,$D703-($N703*7))</f>
        <v>0</v>
      </c>
      <c r="P703" s="87">
        <f t="shared" ref="P703:P741" si="429">IF($E333=0,0,DATEDIF($E332,$E333,"m"))</f>
        <v>0</v>
      </c>
      <c r="Q703" s="85">
        <f t="shared" ref="Q703:Q741" si="430">IF(E333=0,0,DATEDIF($E332,$E333,"md"))</f>
        <v>0</v>
      </c>
      <c r="R703" s="87">
        <f t="shared" ref="R703:R741" si="431">IF($E333=0,0,DATEDIF($E332,$E333,"y"))</f>
        <v>0</v>
      </c>
      <c r="S703" s="85">
        <f t="shared" ref="S703:S741" si="432">IF($E333=0,0,DATEDIF($E332,$E333,"yd"))</f>
        <v>0</v>
      </c>
      <c r="T703" s="87">
        <v>322</v>
      </c>
      <c r="U703" s="82"/>
      <c r="V703" s="108">
        <f t="shared" ref="V703:V741" si="433">EDATE($V$382,T702)</f>
        <v>52463</v>
      </c>
      <c r="W703" s="109">
        <f t="shared" si="413"/>
        <v>0</v>
      </c>
      <c r="X703" s="95">
        <f t="shared" si="414"/>
        <v>0</v>
      </c>
      <c r="Y703" s="110">
        <f t="shared" si="415"/>
        <v>322</v>
      </c>
      <c r="Z703" s="111">
        <f t="shared" ref="Z703:Z741" si="434">IF($C$4="Constantes",IF(D333&gt;$D$4,0,AB703+AA703),AB703+AA703)</f>
        <v>0</v>
      </c>
      <c r="AA703" s="112">
        <f t="shared" ref="AA703:AA741" si="435">IF(Y703&gt;$D$4,0,IF($C$4="Constantes",IF(AB703=0,0,IF(D333&gt;$D$4,0,TRUNC($E$4*$G$4/12,2))),IF(AE702=0,0,TRUNC($E$4*$G$4/12,2))))</f>
        <v>0</v>
      </c>
      <c r="AB703" s="112">
        <f t="shared" si="416"/>
        <v>0</v>
      </c>
      <c r="AC703" s="111">
        <f t="shared" si="398"/>
        <v>0</v>
      </c>
      <c r="AD703" s="113">
        <f t="shared" si="401"/>
        <v>0</v>
      </c>
      <c r="AE703" s="114">
        <f t="shared" ref="AE703:AE741" si="436">IF($C$4="Constantes",IF(D333&gt;$D$4,0,AE702-AD703),AE702-AD703)</f>
        <v>0</v>
      </c>
      <c r="AF703" s="86">
        <f t="shared" si="399"/>
        <v>52463</v>
      </c>
      <c r="AG703" s="86">
        <f t="shared" si="402"/>
        <v>52098</v>
      </c>
      <c r="AH703" s="211">
        <f t="shared" si="405"/>
        <v>0</v>
      </c>
      <c r="AI703" s="213">
        <f t="shared" si="403"/>
        <v>0</v>
      </c>
      <c r="AJ703" s="218">
        <f t="shared" si="400"/>
        <v>5452</v>
      </c>
      <c r="AK703" s="103">
        <f t="shared" ref="AK703:AK741" si="437">IF(AF703&gt;$E$374,0,AJ703/7)</f>
        <v>0</v>
      </c>
      <c r="AL703" s="82">
        <f t="shared" ref="AL703:AL741" si="438">INT(AK703)</f>
        <v>0</v>
      </c>
      <c r="AM703" s="105">
        <f t="shared" ref="AM703:AM741" si="439">IF(AF703&gt;$E$374,0,AJ703-(AL703*7))</f>
        <v>0</v>
      </c>
      <c r="AN703" s="87">
        <f t="shared" ref="AN703:AN741" si="440">IF(AK703&gt;$E$374,0,DATEDIF($AF$381,AF703,"m"))</f>
        <v>321</v>
      </c>
      <c r="AO703" s="240">
        <f t="shared" ref="AO703:AO741" si="441">IF(AF703&gt;$E$374,0,DATEDIF($AF$381,AF703,"md"))</f>
        <v>0</v>
      </c>
      <c r="AP703" s="87">
        <f t="shared" ref="AP703:AP741" si="442">IF(AF703&gt;$E$374,0,DATEDIF($AF$381,AF703,"y"))</f>
        <v>0</v>
      </c>
      <c r="AQ703" s="85">
        <f t="shared" ref="AQ703:AQ741" si="443">IF(AF703&gt;$E$374,0,DATEDIF($AG$381,AF703,"yd"))</f>
        <v>0</v>
      </c>
      <c r="AR703" s="232">
        <f t="shared" si="417"/>
        <v>0</v>
      </c>
      <c r="AS703" s="112">
        <f t="shared" si="404"/>
        <v>0</v>
      </c>
      <c r="AT703" s="125">
        <f t="shared" si="418"/>
        <v>0</v>
      </c>
      <c r="AU703" s="256">
        <f t="shared" si="419"/>
        <v>0</v>
      </c>
      <c r="AV703" s="109">
        <f t="shared" si="420"/>
        <v>0</v>
      </c>
      <c r="AW703" s="199">
        <f t="shared" ref="AW703:AW741" si="444">AR703*((1+$AX$380)^(-E703/365))</f>
        <v>0</v>
      </c>
      <c r="AX703" s="95">
        <f t="shared" si="421"/>
        <v>0</v>
      </c>
      <c r="AY703" s="194">
        <f t="shared" ref="AY703:AY741" si="445">E333</f>
        <v>0</v>
      </c>
      <c r="BA703" s="194">
        <f t="shared" ref="BA703:BA741" si="446">E333</f>
        <v>0</v>
      </c>
      <c r="BS703" s="96"/>
    </row>
    <row r="704" spans="1:71" hidden="1" x14ac:dyDescent="0.3">
      <c r="A704" s="21">
        <v>323</v>
      </c>
      <c r="B704" s="86">
        <f t="shared" si="406"/>
        <v>0</v>
      </c>
      <c r="C704" s="82">
        <f t="shared" si="407"/>
        <v>0</v>
      </c>
      <c r="D704" s="82">
        <f t="shared" si="409"/>
        <v>0</v>
      </c>
      <c r="E704" s="85">
        <f t="shared" si="408"/>
        <v>0</v>
      </c>
      <c r="F704" s="103">
        <f t="shared" si="422"/>
        <v>0</v>
      </c>
      <c r="G704" s="82">
        <f t="shared" si="423"/>
        <v>0</v>
      </c>
      <c r="H704" s="85">
        <f t="shared" si="424"/>
        <v>0</v>
      </c>
      <c r="I704" s="87">
        <f t="shared" si="425"/>
        <v>0</v>
      </c>
      <c r="J704" s="104">
        <f t="shared" si="426"/>
        <v>0</v>
      </c>
      <c r="K704" s="87">
        <f t="shared" si="410"/>
        <v>0</v>
      </c>
      <c r="L704" s="85">
        <f t="shared" si="411"/>
        <v>0</v>
      </c>
      <c r="M704" s="82">
        <f t="shared" si="427"/>
        <v>0</v>
      </c>
      <c r="N704" s="82">
        <f t="shared" si="412"/>
        <v>0</v>
      </c>
      <c r="O704" s="85">
        <f t="shared" si="428"/>
        <v>0</v>
      </c>
      <c r="P704" s="87">
        <f t="shared" si="429"/>
        <v>0</v>
      </c>
      <c r="Q704" s="85">
        <f t="shared" si="430"/>
        <v>0</v>
      </c>
      <c r="R704" s="87">
        <f t="shared" si="431"/>
        <v>0</v>
      </c>
      <c r="S704" s="85">
        <f t="shared" si="432"/>
        <v>0</v>
      </c>
      <c r="T704" s="87">
        <v>323</v>
      </c>
      <c r="U704" s="82"/>
      <c r="V704" s="108">
        <f t="shared" si="433"/>
        <v>52494</v>
      </c>
      <c r="W704" s="109">
        <f t="shared" si="413"/>
        <v>0</v>
      </c>
      <c r="X704" s="95">
        <f t="shared" si="414"/>
        <v>0</v>
      </c>
      <c r="Y704" s="110">
        <f t="shared" si="415"/>
        <v>323</v>
      </c>
      <c r="Z704" s="111">
        <f t="shared" si="434"/>
        <v>0</v>
      </c>
      <c r="AA704" s="112">
        <f t="shared" si="435"/>
        <v>0</v>
      </c>
      <c r="AB704" s="112">
        <f t="shared" si="416"/>
        <v>0</v>
      </c>
      <c r="AC704" s="111">
        <f t="shared" ref="AC704:AC741" si="447">IF(Y704&gt;$D$4,0,ROUND(IF($B$4="Mensuelles",IF($C$4="Constantes",IF(D334&gt;$D$4,0,AE703*$F$4/12),AE703*$F$4/12),IF($C$10=1,IF(AND(D704=0,S704=0),0,ROUND((AE703*$F$4*R704)+(AE703*$F$4/C704*S704),2)),IF($C$10=2,ROUND((AE703*$F$4/12*P704)+(AE703*$F$4/C704*Q704),2),ROUND((AE703*$F$4/52*N704)+(AE703*$F$4/C704*O704),2)))),2))</f>
        <v>0</v>
      </c>
      <c r="AD704" s="113">
        <f t="shared" si="401"/>
        <v>0</v>
      </c>
      <c r="AE704" s="114">
        <f t="shared" si="436"/>
        <v>0</v>
      </c>
      <c r="AF704" s="86">
        <f t="shared" ref="AF704:AF741" si="448">EDATE(AF703,1)</f>
        <v>52494</v>
      </c>
      <c r="AG704" s="86">
        <f t="shared" si="402"/>
        <v>52129</v>
      </c>
      <c r="AH704" s="211">
        <f t="shared" si="405"/>
        <v>0</v>
      </c>
      <c r="AI704" s="213">
        <f t="shared" si="403"/>
        <v>0</v>
      </c>
      <c r="AJ704" s="218">
        <f t="shared" ref="AJ704:AJ741" si="449">AJ703+AI704</f>
        <v>5452</v>
      </c>
      <c r="AK704" s="103">
        <f t="shared" si="437"/>
        <v>0</v>
      </c>
      <c r="AL704" s="82">
        <f t="shared" si="438"/>
        <v>0</v>
      </c>
      <c r="AM704" s="105">
        <f t="shared" si="439"/>
        <v>0</v>
      </c>
      <c r="AN704" s="87">
        <f t="shared" si="440"/>
        <v>322</v>
      </c>
      <c r="AO704" s="240">
        <f t="shared" si="441"/>
        <v>0</v>
      </c>
      <c r="AP704" s="87">
        <f t="shared" si="442"/>
        <v>0</v>
      </c>
      <c r="AQ704" s="85">
        <f t="shared" si="443"/>
        <v>0</v>
      </c>
      <c r="AR704" s="232">
        <f t="shared" si="417"/>
        <v>0</v>
      </c>
      <c r="AS704" s="112">
        <f t="shared" si="404"/>
        <v>0</v>
      </c>
      <c r="AT704" s="125">
        <f t="shared" si="418"/>
        <v>0</v>
      </c>
      <c r="AU704" s="256">
        <f t="shared" si="419"/>
        <v>0</v>
      </c>
      <c r="AV704" s="109">
        <f t="shared" si="420"/>
        <v>0</v>
      </c>
      <c r="AW704" s="199">
        <f t="shared" si="444"/>
        <v>0</v>
      </c>
      <c r="AX704" s="95">
        <f t="shared" si="421"/>
        <v>0</v>
      </c>
      <c r="AY704" s="194">
        <f t="shared" si="445"/>
        <v>0</v>
      </c>
      <c r="BA704" s="194">
        <f t="shared" si="446"/>
        <v>0</v>
      </c>
      <c r="BS704" s="96"/>
    </row>
    <row r="705" spans="1:71" hidden="1" x14ac:dyDescent="0.3">
      <c r="A705" s="21">
        <v>324</v>
      </c>
      <c r="B705" s="86">
        <f t="shared" si="406"/>
        <v>0</v>
      </c>
      <c r="C705" s="82">
        <f t="shared" si="407"/>
        <v>0</v>
      </c>
      <c r="D705" s="82">
        <f t="shared" si="409"/>
        <v>0</v>
      </c>
      <c r="E705" s="85">
        <f t="shared" si="408"/>
        <v>0</v>
      </c>
      <c r="F705" s="103">
        <f t="shared" si="422"/>
        <v>0</v>
      </c>
      <c r="G705" s="82">
        <f t="shared" si="423"/>
        <v>0</v>
      </c>
      <c r="H705" s="85">
        <f t="shared" si="424"/>
        <v>0</v>
      </c>
      <c r="I705" s="87">
        <f t="shared" si="425"/>
        <v>0</v>
      </c>
      <c r="J705" s="104">
        <f t="shared" si="426"/>
        <v>0</v>
      </c>
      <c r="K705" s="87">
        <f t="shared" si="410"/>
        <v>0</v>
      </c>
      <c r="L705" s="85">
        <f t="shared" si="411"/>
        <v>0</v>
      </c>
      <c r="M705" s="82">
        <f t="shared" si="427"/>
        <v>0</v>
      </c>
      <c r="N705" s="82">
        <f t="shared" si="412"/>
        <v>0</v>
      </c>
      <c r="O705" s="85">
        <f t="shared" si="428"/>
        <v>0</v>
      </c>
      <c r="P705" s="87">
        <f t="shared" si="429"/>
        <v>0</v>
      </c>
      <c r="Q705" s="85">
        <f t="shared" si="430"/>
        <v>0</v>
      </c>
      <c r="R705" s="87">
        <f t="shared" si="431"/>
        <v>0</v>
      </c>
      <c r="S705" s="85">
        <f t="shared" si="432"/>
        <v>0</v>
      </c>
      <c r="T705" s="87">
        <v>324</v>
      </c>
      <c r="U705" s="82"/>
      <c r="V705" s="108">
        <f t="shared" si="433"/>
        <v>52524</v>
      </c>
      <c r="W705" s="109">
        <f t="shared" si="413"/>
        <v>0</v>
      </c>
      <c r="X705" s="95">
        <f t="shared" si="414"/>
        <v>0</v>
      </c>
      <c r="Y705" s="110">
        <f t="shared" si="415"/>
        <v>324</v>
      </c>
      <c r="Z705" s="111">
        <f t="shared" si="434"/>
        <v>0</v>
      </c>
      <c r="AA705" s="112">
        <f t="shared" si="435"/>
        <v>0</v>
      </c>
      <c r="AB705" s="112">
        <f t="shared" si="416"/>
        <v>0</v>
      </c>
      <c r="AC705" s="111">
        <f t="shared" si="447"/>
        <v>0</v>
      </c>
      <c r="AD705" s="113">
        <f t="shared" ref="AD705:AD741" si="450">AB705-AC705</f>
        <v>0</v>
      </c>
      <c r="AE705" s="114">
        <f t="shared" si="436"/>
        <v>0</v>
      </c>
      <c r="AF705" s="86">
        <f t="shared" si="448"/>
        <v>52524</v>
      </c>
      <c r="AG705" s="86">
        <f t="shared" si="402"/>
        <v>52159</v>
      </c>
      <c r="AH705" s="211">
        <f t="shared" si="405"/>
        <v>0</v>
      </c>
      <c r="AI705" s="213">
        <f t="shared" si="403"/>
        <v>0</v>
      </c>
      <c r="AJ705" s="218">
        <f t="shared" si="449"/>
        <v>5452</v>
      </c>
      <c r="AK705" s="103">
        <f t="shared" si="437"/>
        <v>0</v>
      </c>
      <c r="AL705" s="82">
        <f t="shared" si="438"/>
        <v>0</v>
      </c>
      <c r="AM705" s="105">
        <f t="shared" si="439"/>
        <v>0</v>
      </c>
      <c r="AN705" s="87">
        <f t="shared" si="440"/>
        <v>323</v>
      </c>
      <c r="AO705" s="240">
        <f t="shared" si="441"/>
        <v>0</v>
      </c>
      <c r="AP705" s="87">
        <f t="shared" si="442"/>
        <v>0</v>
      </c>
      <c r="AQ705" s="85">
        <f t="shared" si="443"/>
        <v>0</v>
      </c>
      <c r="AR705" s="232">
        <f t="shared" si="417"/>
        <v>0</v>
      </c>
      <c r="AS705" s="112">
        <f t="shared" si="404"/>
        <v>0</v>
      </c>
      <c r="AT705" s="125">
        <f t="shared" si="418"/>
        <v>0</v>
      </c>
      <c r="AU705" s="256">
        <f t="shared" si="419"/>
        <v>0</v>
      </c>
      <c r="AV705" s="109">
        <f t="shared" si="420"/>
        <v>0</v>
      </c>
      <c r="AW705" s="199">
        <f t="shared" si="444"/>
        <v>0</v>
      </c>
      <c r="AX705" s="95">
        <f t="shared" si="421"/>
        <v>0</v>
      </c>
      <c r="AY705" s="194">
        <f t="shared" si="445"/>
        <v>0</v>
      </c>
      <c r="BA705" s="194">
        <f t="shared" si="446"/>
        <v>0</v>
      </c>
      <c r="BS705" s="96"/>
    </row>
    <row r="706" spans="1:71" hidden="1" x14ac:dyDescent="0.3">
      <c r="A706" s="21">
        <v>325</v>
      </c>
      <c r="B706" s="86">
        <f t="shared" si="406"/>
        <v>0</v>
      </c>
      <c r="C706" s="82">
        <f t="shared" si="407"/>
        <v>0</v>
      </c>
      <c r="D706" s="82">
        <f t="shared" si="409"/>
        <v>0</v>
      </c>
      <c r="E706" s="85">
        <f t="shared" si="408"/>
        <v>0</v>
      </c>
      <c r="F706" s="103">
        <f t="shared" si="422"/>
        <v>0</v>
      </c>
      <c r="G706" s="82">
        <f t="shared" si="423"/>
        <v>0</v>
      </c>
      <c r="H706" s="85">
        <f t="shared" si="424"/>
        <v>0</v>
      </c>
      <c r="I706" s="87">
        <f t="shared" si="425"/>
        <v>0</v>
      </c>
      <c r="J706" s="104">
        <f t="shared" si="426"/>
        <v>0</v>
      </c>
      <c r="K706" s="87">
        <f t="shared" si="410"/>
        <v>0</v>
      </c>
      <c r="L706" s="85">
        <f t="shared" si="411"/>
        <v>0</v>
      </c>
      <c r="M706" s="82">
        <f t="shared" si="427"/>
        <v>0</v>
      </c>
      <c r="N706" s="82">
        <f t="shared" si="412"/>
        <v>0</v>
      </c>
      <c r="O706" s="85">
        <f t="shared" si="428"/>
        <v>0</v>
      </c>
      <c r="P706" s="87">
        <f t="shared" si="429"/>
        <v>0</v>
      </c>
      <c r="Q706" s="85">
        <f t="shared" si="430"/>
        <v>0</v>
      </c>
      <c r="R706" s="87">
        <f t="shared" si="431"/>
        <v>0</v>
      </c>
      <c r="S706" s="85">
        <f t="shared" si="432"/>
        <v>0</v>
      </c>
      <c r="T706" s="87">
        <v>325</v>
      </c>
      <c r="U706" s="82">
        <f>T706</f>
        <v>325</v>
      </c>
      <c r="V706" s="108">
        <f t="shared" si="433"/>
        <v>52555</v>
      </c>
      <c r="W706" s="109">
        <f t="shared" si="413"/>
        <v>0</v>
      </c>
      <c r="X706" s="95">
        <f t="shared" si="414"/>
        <v>0</v>
      </c>
      <c r="Y706" s="110">
        <f t="shared" si="415"/>
        <v>325</v>
      </c>
      <c r="Z706" s="111">
        <f t="shared" si="434"/>
        <v>0</v>
      </c>
      <c r="AA706" s="112">
        <f t="shared" si="435"/>
        <v>0</v>
      </c>
      <c r="AB706" s="112">
        <f t="shared" si="416"/>
        <v>0</v>
      </c>
      <c r="AC706" s="111">
        <f t="shared" si="447"/>
        <v>0</v>
      </c>
      <c r="AD706" s="113">
        <f t="shared" si="450"/>
        <v>0</v>
      </c>
      <c r="AE706" s="114">
        <f t="shared" si="436"/>
        <v>0</v>
      </c>
      <c r="AF706" s="86">
        <f t="shared" si="448"/>
        <v>52555</v>
      </c>
      <c r="AG706" s="86">
        <f t="shared" si="402"/>
        <v>52190</v>
      </c>
      <c r="AH706" s="211">
        <f t="shared" si="405"/>
        <v>0</v>
      </c>
      <c r="AI706" s="213">
        <f t="shared" si="403"/>
        <v>0</v>
      </c>
      <c r="AJ706" s="218">
        <f t="shared" si="449"/>
        <v>5452</v>
      </c>
      <c r="AK706" s="103">
        <f t="shared" si="437"/>
        <v>0</v>
      </c>
      <c r="AL706" s="82">
        <f t="shared" si="438"/>
        <v>0</v>
      </c>
      <c r="AM706" s="105">
        <f t="shared" si="439"/>
        <v>0</v>
      </c>
      <c r="AN706" s="87">
        <f t="shared" si="440"/>
        <v>324</v>
      </c>
      <c r="AO706" s="240">
        <f t="shared" si="441"/>
        <v>0</v>
      </c>
      <c r="AP706" s="87">
        <f t="shared" si="442"/>
        <v>0</v>
      </c>
      <c r="AQ706" s="85">
        <f t="shared" si="443"/>
        <v>0</v>
      </c>
      <c r="AR706" s="232">
        <f t="shared" si="417"/>
        <v>0</v>
      </c>
      <c r="AS706" s="112">
        <f t="shared" si="404"/>
        <v>0</v>
      </c>
      <c r="AT706" s="125">
        <f t="shared" si="418"/>
        <v>0</v>
      </c>
      <c r="AU706" s="256">
        <f t="shared" si="419"/>
        <v>0</v>
      </c>
      <c r="AV706" s="109">
        <f t="shared" si="420"/>
        <v>0</v>
      </c>
      <c r="AW706" s="199">
        <f t="shared" si="444"/>
        <v>0</v>
      </c>
      <c r="AX706" s="95">
        <f t="shared" si="421"/>
        <v>0</v>
      </c>
      <c r="AY706" s="194">
        <f t="shared" si="445"/>
        <v>0</v>
      </c>
      <c r="BA706" s="194">
        <f t="shared" si="446"/>
        <v>0</v>
      </c>
      <c r="BS706" s="96"/>
    </row>
    <row r="707" spans="1:71" hidden="1" x14ac:dyDescent="0.3">
      <c r="A707" s="21">
        <v>326</v>
      </c>
      <c r="B707" s="86">
        <f t="shared" si="406"/>
        <v>0</v>
      </c>
      <c r="C707" s="82">
        <f t="shared" si="407"/>
        <v>0</v>
      </c>
      <c r="D707" s="82">
        <f t="shared" si="409"/>
        <v>0</v>
      </c>
      <c r="E707" s="85">
        <f t="shared" si="408"/>
        <v>0</v>
      </c>
      <c r="F707" s="103">
        <f t="shared" si="422"/>
        <v>0</v>
      </c>
      <c r="G707" s="82">
        <f t="shared" si="423"/>
        <v>0</v>
      </c>
      <c r="H707" s="85">
        <f t="shared" si="424"/>
        <v>0</v>
      </c>
      <c r="I707" s="87">
        <f t="shared" si="425"/>
        <v>0</v>
      </c>
      <c r="J707" s="104">
        <f t="shared" si="426"/>
        <v>0</v>
      </c>
      <c r="K707" s="87">
        <f t="shared" si="410"/>
        <v>0</v>
      </c>
      <c r="L707" s="85">
        <f t="shared" si="411"/>
        <v>0</v>
      </c>
      <c r="M707" s="82">
        <f t="shared" si="427"/>
        <v>0</v>
      </c>
      <c r="N707" s="82">
        <f t="shared" si="412"/>
        <v>0</v>
      </c>
      <c r="O707" s="85">
        <f t="shared" si="428"/>
        <v>0</v>
      </c>
      <c r="P707" s="87">
        <f t="shared" si="429"/>
        <v>0</v>
      </c>
      <c r="Q707" s="85">
        <f t="shared" si="430"/>
        <v>0</v>
      </c>
      <c r="R707" s="87">
        <f t="shared" si="431"/>
        <v>0</v>
      </c>
      <c r="S707" s="85">
        <f t="shared" si="432"/>
        <v>0</v>
      </c>
      <c r="T707" s="87">
        <v>326</v>
      </c>
      <c r="U707" s="82"/>
      <c r="V707" s="108">
        <f t="shared" si="433"/>
        <v>52585</v>
      </c>
      <c r="W707" s="109">
        <f t="shared" si="413"/>
        <v>0</v>
      </c>
      <c r="X707" s="95">
        <f t="shared" si="414"/>
        <v>0</v>
      </c>
      <c r="Y707" s="110">
        <f t="shared" si="415"/>
        <v>326</v>
      </c>
      <c r="Z707" s="111">
        <f t="shared" si="434"/>
        <v>0</v>
      </c>
      <c r="AA707" s="112">
        <f t="shared" si="435"/>
        <v>0</v>
      </c>
      <c r="AB707" s="112">
        <f t="shared" si="416"/>
        <v>0</v>
      </c>
      <c r="AC707" s="111">
        <f t="shared" si="447"/>
        <v>0</v>
      </c>
      <c r="AD707" s="113">
        <f t="shared" si="450"/>
        <v>0</v>
      </c>
      <c r="AE707" s="114">
        <f t="shared" si="436"/>
        <v>0</v>
      </c>
      <c r="AF707" s="86">
        <f t="shared" si="448"/>
        <v>52585</v>
      </c>
      <c r="AG707" s="86">
        <f t="shared" si="402"/>
        <v>52220</v>
      </c>
      <c r="AH707" s="211">
        <f t="shared" si="405"/>
        <v>0</v>
      </c>
      <c r="AI707" s="213">
        <f t="shared" si="403"/>
        <v>0</v>
      </c>
      <c r="AJ707" s="218">
        <f t="shared" si="449"/>
        <v>5452</v>
      </c>
      <c r="AK707" s="103">
        <f t="shared" si="437"/>
        <v>0</v>
      </c>
      <c r="AL707" s="82">
        <f t="shared" si="438"/>
        <v>0</v>
      </c>
      <c r="AM707" s="105">
        <f t="shared" si="439"/>
        <v>0</v>
      </c>
      <c r="AN707" s="87">
        <f t="shared" si="440"/>
        <v>325</v>
      </c>
      <c r="AO707" s="240">
        <f t="shared" si="441"/>
        <v>0</v>
      </c>
      <c r="AP707" s="87">
        <f t="shared" si="442"/>
        <v>0</v>
      </c>
      <c r="AQ707" s="85">
        <f t="shared" si="443"/>
        <v>0</v>
      </c>
      <c r="AR707" s="232">
        <f t="shared" si="417"/>
        <v>0</v>
      </c>
      <c r="AS707" s="112">
        <f t="shared" si="404"/>
        <v>0</v>
      </c>
      <c r="AT707" s="125">
        <f t="shared" si="418"/>
        <v>0</v>
      </c>
      <c r="AU707" s="256">
        <f t="shared" si="419"/>
        <v>0</v>
      </c>
      <c r="AV707" s="109">
        <f t="shared" si="420"/>
        <v>0</v>
      </c>
      <c r="AW707" s="199">
        <f t="shared" si="444"/>
        <v>0</v>
      </c>
      <c r="AX707" s="95">
        <f t="shared" si="421"/>
        <v>0</v>
      </c>
      <c r="AY707" s="194">
        <f t="shared" si="445"/>
        <v>0</v>
      </c>
      <c r="BA707" s="194">
        <f t="shared" si="446"/>
        <v>0</v>
      </c>
      <c r="BS707" s="96"/>
    </row>
    <row r="708" spans="1:71" hidden="1" x14ac:dyDescent="0.3">
      <c r="A708" s="21">
        <v>327</v>
      </c>
      <c r="B708" s="86">
        <f t="shared" si="406"/>
        <v>0</v>
      </c>
      <c r="C708" s="82">
        <f t="shared" si="407"/>
        <v>0</v>
      </c>
      <c r="D708" s="82">
        <f t="shared" si="409"/>
        <v>0</v>
      </c>
      <c r="E708" s="85">
        <f t="shared" si="408"/>
        <v>0</v>
      </c>
      <c r="F708" s="103">
        <f t="shared" si="422"/>
        <v>0</v>
      </c>
      <c r="G708" s="82">
        <f t="shared" si="423"/>
        <v>0</v>
      </c>
      <c r="H708" s="85">
        <f t="shared" si="424"/>
        <v>0</v>
      </c>
      <c r="I708" s="87">
        <f t="shared" si="425"/>
        <v>0</v>
      </c>
      <c r="J708" s="104">
        <f t="shared" si="426"/>
        <v>0</v>
      </c>
      <c r="K708" s="87">
        <f t="shared" si="410"/>
        <v>0</v>
      </c>
      <c r="L708" s="85">
        <f t="shared" si="411"/>
        <v>0</v>
      </c>
      <c r="M708" s="82">
        <f t="shared" si="427"/>
        <v>0</v>
      </c>
      <c r="N708" s="82">
        <f t="shared" si="412"/>
        <v>0</v>
      </c>
      <c r="O708" s="85">
        <f t="shared" si="428"/>
        <v>0</v>
      </c>
      <c r="P708" s="87">
        <f t="shared" si="429"/>
        <v>0</v>
      </c>
      <c r="Q708" s="85">
        <f t="shared" si="430"/>
        <v>0</v>
      </c>
      <c r="R708" s="87">
        <f t="shared" si="431"/>
        <v>0</v>
      </c>
      <c r="S708" s="85">
        <f t="shared" si="432"/>
        <v>0</v>
      </c>
      <c r="T708" s="87">
        <v>327</v>
      </c>
      <c r="U708" s="82"/>
      <c r="V708" s="108">
        <f t="shared" si="433"/>
        <v>52616</v>
      </c>
      <c r="W708" s="109">
        <f t="shared" si="413"/>
        <v>0</v>
      </c>
      <c r="X708" s="95">
        <f t="shared" si="414"/>
        <v>0</v>
      </c>
      <c r="Y708" s="110">
        <f t="shared" si="415"/>
        <v>327</v>
      </c>
      <c r="Z708" s="111">
        <f t="shared" si="434"/>
        <v>0</v>
      </c>
      <c r="AA708" s="112">
        <f t="shared" si="435"/>
        <v>0</v>
      </c>
      <c r="AB708" s="112">
        <f t="shared" si="416"/>
        <v>0</v>
      </c>
      <c r="AC708" s="111">
        <f t="shared" si="447"/>
        <v>0</v>
      </c>
      <c r="AD708" s="113">
        <f t="shared" si="450"/>
        <v>0</v>
      </c>
      <c r="AE708" s="114">
        <f t="shared" si="436"/>
        <v>0</v>
      </c>
      <c r="AF708" s="86">
        <f t="shared" si="448"/>
        <v>52616</v>
      </c>
      <c r="AG708" s="86">
        <f t="shared" ref="AG708:AG741" si="451">IF(AF708="",0,EDATE(AF708,-12))</f>
        <v>52251</v>
      </c>
      <c r="AH708" s="211">
        <f t="shared" si="405"/>
        <v>0</v>
      </c>
      <c r="AI708" s="213">
        <f t="shared" ref="AI708:AI741" si="452">IF(AF708&gt;$E$374,0,AF708-AF707)</f>
        <v>0</v>
      </c>
      <c r="AJ708" s="218">
        <f t="shared" si="449"/>
        <v>5452</v>
      </c>
      <c r="AK708" s="103">
        <f t="shared" si="437"/>
        <v>0</v>
      </c>
      <c r="AL708" s="82">
        <f t="shared" si="438"/>
        <v>0</v>
      </c>
      <c r="AM708" s="105">
        <f t="shared" si="439"/>
        <v>0</v>
      </c>
      <c r="AN708" s="87">
        <f t="shared" si="440"/>
        <v>326</v>
      </c>
      <c r="AO708" s="240">
        <f t="shared" si="441"/>
        <v>0</v>
      </c>
      <c r="AP708" s="87">
        <f t="shared" si="442"/>
        <v>0</v>
      </c>
      <c r="AQ708" s="85">
        <f t="shared" si="443"/>
        <v>0</v>
      </c>
      <c r="AR708" s="232">
        <f t="shared" si="417"/>
        <v>0</v>
      </c>
      <c r="AS708" s="112">
        <f t="shared" ref="AS708:AS741" si="453">IF(AR708=0,0,IF(AF707&gt;$E$374,0,IF($B$4="Apériodiques",IF($C$10=1,(AR708*((1+$Q$10)^(-AP708)))*((1+$Q$10)^(-AQ708/AH708)),IF($C$10=2,(AR708*((1+$Q$10)^(-AN708/12)))*((1+$Q$10)^(-AO708/AH708)),(AR708*((1+$Q$10)^(-AL708/52)))*((1+$Q$10)^(-AM708/AH708)))),AR708*((1+$Q$10)^(-T708/12)))))</f>
        <v>0</v>
      </c>
      <c r="AT708" s="125">
        <f t="shared" si="418"/>
        <v>0</v>
      </c>
      <c r="AU708" s="256">
        <f t="shared" si="419"/>
        <v>0</v>
      </c>
      <c r="AV708" s="109">
        <f t="shared" si="420"/>
        <v>0</v>
      </c>
      <c r="AW708" s="199">
        <f t="shared" si="444"/>
        <v>0</v>
      </c>
      <c r="AX708" s="95">
        <f t="shared" si="421"/>
        <v>0</v>
      </c>
      <c r="AY708" s="194">
        <f t="shared" si="445"/>
        <v>0</v>
      </c>
      <c r="BA708" s="194">
        <f t="shared" si="446"/>
        <v>0</v>
      </c>
      <c r="BS708" s="96"/>
    </row>
    <row r="709" spans="1:71" hidden="1" x14ac:dyDescent="0.3">
      <c r="A709" s="21">
        <v>328</v>
      </c>
      <c r="B709" s="86">
        <f t="shared" si="406"/>
        <v>0</v>
      </c>
      <c r="C709" s="82">
        <f t="shared" si="407"/>
        <v>0</v>
      </c>
      <c r="D709" s="82">
        <f t="shared" si="409"/>
        <v>0</v>
      </c>
      <c r="E709" s="85">
        <f t="shared" si="408"/>
        <v>0</v>
      </c>
      <c r="F709" s="103">
        <f t="shared" si="422"/>
        <v>0</v>
      </c>
      <c r="G709" s="82">
        <f t="shared" si="423"/>
        <v>0</v>
      </c>
      <c r="H709" s="85">
        <f t="shared" si="424"/>
        <v>0</v>
      </c>
      <c r="I709" s="87">
        <f t="shared" si="425"/>
        <v>0</v>
      </c>
      <c r="J709" s="104">
        <f t="shared" si="426"/>
        <v>0</v>
      </c>
      <c r="K709" s="87">
        <f t="shared" si="410"/>
        <v>0</v>
      </c>
      <c r="L709" s="85">
        <f t="shared" si="411"/>
        <v>0</v>
      </c>
      <c r="M709" s="82">
        <f t="shared" si="427"/>
        <v>0</v>
      </c>
      <c r="N709" s="82">
        <f t="shared" si="412"/>
        <v>0</v>
      </c>
      <c r="O709" s="85">
        <f t="shared" si="428"/>
        <v>0</v>
      </c>
      <c r="P709" s="87">
        <f t="shared" si="429"/>
        <v>0</v>
      </c>
      <c r="Q709" s="85">
        <f t="shared" si="430"/>
        <v>0</v>
      </c>
      <c r="R709" s="87">
        <f t="shared" si="431"/>
        <v>0</v>
      </c>
      <c r="S709" s="85">
        <f t="shared" si="432"/>
        <v>0</v>
      </c>
      <c r="T709" s="87">
        <v>328</v>
      </c>
      <c r="U709" s="82"/>
      <c r="V709" s="108">
        <f t="shared" si="433"/>
        <v>52647</v>
      </c>
      <c r="W709" s="109">
        <f t="shared" si="413"/>
        <v>0</v>
      </c>
      <c r="X709" s="95">
        <f t="shared" si="414"/>
        <v>0</v>
      </c>
      <c r="Y709" s="110">
        <f t="shared" si="415"/>
        <v>328</v>
      </c>
      <c r="Z709" s="111">
        <f t="shared" si="434"/>
        <v>0</v>
      </c>
      <c r="AA709" s="112">
        <f t="shared" si="435"/>
        <v>0</v>
      </c>
      <c r="AB709" s="112">
        <f t="shared" si="416"/>
        <v>0</v>
      </c>
      <c r="AC709" s="111">
        <f t="shared" si="447"/>
        <v>0</v>
      </c>
      <c r="AD709" s="113">
        <f t="shared" si="450"/>
        <v>0</v>
      </c>
      <c r="AE709" s="114">
        <f t="shared" si="436"/>
        <v>0</v>
      </c>
      <c r="AF709" s="86">
        <f t="shared" si="448"/>
        <v>52647</v>
      </c>
      <c r="AG709" s="86">
        <f t="shared" si="451"/>
        <v>52282</v>
      </c>
      <c r="AH709" s="211">
        <f t="shared" si="405"/>
        <v>0</v>
      </c>
      <c r="AI709" s="213">
        <f t="shared" si="452"/>
        <v>0</v>
      </c>
      <c r="AJ709" s="218">
        <f t="shared" si="449"/>
        <v>5452</v>
      </c>
      <c r="AK709" s="103">
        <f t="shared" si="437"/>
        <v>0</v>
      </c>
      <c r="AL709" s="82">
        <f t="shared" si="438"/>
        <v>0</v>
      </c>
      <c r="AM709" s="105">
        <f t="shared" si="439"/>
        <v>0</v>
      </c>
      <c r="AN709" s="87">
        <f t="shared" si="440"/>
        <v>327</v>
      </c>
      <c r="AO709" s="240">
        <f t="shared" si="441"/>
        <v>0</v>
      </c>
      <c r="AP709" s="87">
        <f t="shared" si="442"/>
        <v>0</v>
      </c>
      <c r="AQ709" s="85">
        <f t="shared" si="443"/>
        <v>0</v>
      </c>
      <c r="AR709" s="232">
        <f t="shared" si="417"/>
        <v>0</v>
      </c>
      <c r="AS709" s="112">
        <f t="shared" si="453"/>
        <v>0</v>
      </c>
      <c r="AT709" s="125">
        <f t="shared" si="418"/>
        <v>0</v>
      </c>
      <c r="AU709" s="256">
        <f t="shared" si="419"/>
        <v>0</v>
      </c>
      <c r="AV709" s="109">
        <f t="shared" si="420"/>
        <v>0</v>
      </c>
      <c r="AW709" s="199">
        <f t="shared" si="444"/>
        <v>0</v>
      </c>
      <c r="AX709" s="95">
        <f t="shared" si="421"/>
        <v>0</v>
      </c>
      <c r="AY709" s="194">
        <f t="shared" si="445"/>
        <v>0</v>
      </c>
      <c r="BA709" s="194">
        <f t="shared" si="446"/>
        <v>0</v>
      </c>
      <c r="BS709" s="96"/>
    </row>
    <row r="710" spans="1:71" hidden="1" x14ac:dyDescent="0.3">
      <c r="A710" s="21">
        <v>329</v>
      </c>
      <c r="B710" s="86">
        <f t="shared" si="406"/>
        <v>0</v>
      </c>
      <c r="C710" s="82">
        <f t="shared" si="407"/>
        <v>0</v>
      </c>
      <c r="D710" s="82">
        <f t="shared" si="409"/>
        <v>0</v>
      </c>
      <c r="E710" s="85">
        <f t="shared" si="408"/>
        <v>0</v>
      </c>
      <c r="F710" s="103">
        <f t="shared" si="422"/>
        <v>0</v>
      </c>
      <c r="G710" s="82">
        <f t="shared" si="423"/>
        <v>0</v>
      </c>
      <c r="H710" s="85">
        <f t="shared" si="424"/>
        <v>0</v>
      </c>
      <c r="I710" s="87">
        <f t="shared" si="425"/>
        <v>0</v>
      </c>
      <c r="J710" s="104">
        <f t="shared" si="426"/>
        <v>0</v>
      </c>
      <c r="K710" s="87">
        <f t="shared" si="410"/>
        <v>0</v>
      </c>
      <c r="L710" s="85">
        <f t="shared" si="411"/>
        <v>0</v>
      </c>
      <c r="M710" s="82">
        <f t="shared" si="427"/>
        <v>0</v>
      </c>
      <c r="N710" s="82">
        <f t="shared" si="412"/>
        <v>0</v>
      </c>
      <c r="O710" s="85">
        <f t="shared" si="428"/>
        <v>0</v>
      </c>
      <c r="P710" s="87">
        <f t="shared" si="429"/>
        <v>0</v>
      </c>
      <c r="Q710" s="85">
        <f t="shared" si="430"/>
        <v>0</v>
      </c>
      <c r="R710" s="87">
        <f t="shared" si="431"/>
        <v>0</v>
      </c>
      <c r="S710" s="85">
        <f t="shared" si="432"/>
        <v>0</v>
      </c>
      <c r="T710" s="87">
        <v>329</v>
      </c>
      <c r="U710" s="82"/>
      <c r="V710" s="108">
        <f t="shared" si="433"/>
        <v>52676</v>
      </c>
      <c r="W710" s="109">
        <f t="shared" si="413"/>
        <v>0</v>
      </c>
      <c r="X710" s="95">
        <f t="shared" si="414"/>
        <v>0</v>
      </c>
      <c r="Y710" s="110">
        <f t="shared" si="415"/>
        <v>329</v>
      </c>
      <c r="Z710" s="111">
        <f t="shared" si="434"/>
        <v>0</v>
      </c>
      <c r="AA710" s="112">
        <f t="shared" si="435"/>
        <v>0</v>
      </c>
      <c r="AB710" s="112">
        <f t="shared" si="416"/>
        <v>0</v>
      </c>
      <c r="AC710" s="111">
        <f t="shared" si="447"/>
        <v>0</v>
      </c>
      <c r="AD710" s="113">
        <f t="shared" si="450"/>
        <v>0</v>
      </c>
      <c r="AE710" s="114">
        <f t="shared" si="436"/>
        <v>0</v>
      </c>
      <c r="AF710" s="86">
        <f t="shared" si="448"/>
        <v>52676</v>
      </c>
      <c r="AG710" s="86">
        <f t="shared" si="451"/>
        <v>52310</v>
      </c>
      <c r="AH710" s="211">
        <f t="shared" si="405"/>
        <v>0</v>
      </c>
      <c r="AI710" s="213">
        <f t="shared" si="452"/>
        <v>0</v>
      </c>
      <c r="AJ710" s="218">
        <f t="shared" si="449"/>
        <v>5452</v>
      </c>
      <c r="AK710" s="103">
        <f t="shared" si="437"/>
        <v>0</v>
      </c>
      <c r="AL710" s="82">
        <f t="shared" si="438"/>
        <v>0</v>
      </c>
      <c r="AM710" s="105">
        <f t="shared" si="439"/>
        <v>0</v>
      </c>
      <c r="AN710" s="87">
        <f t="shared" si="440"/>
        <v>328</v>
      </c>
      <c r="AO710" s="240">
        <f t="shared" si="441"/>
        <v>0</v>
      </c>
      <c r="AP710" s="87">
        <f t="shared" si="442"/>
        <v>0</v>
      </c>
      <c r="AQ710" s="85">
        <f t="shared" si="443"/>
        <v>0</v>
      </c>
      <c r="AR710" s="232">
        <f t="shared" si="417"/>
        <v>0</v>
      </c>
      <c r="AS710" s="112">
        <f t="shared" si="453"/>
        <v>0</v>
      </c>
      <c r="AT710" s="125">
        <f t="shared" si="418"/>
        <v>0</v>
      </c>
      <c r="AU710" s="256">
        <f t="shared" si="419"/>
        <v>0</v>
      </c>
      <c r="AV710" s="109">
        <f t="shared" si="420"/>
        <v>0</v>
      </c>
      <c r="AW710" s="199">
        <f t="shared" si="444"/>
        <v>0</v>
      </c>
      <c r="AX710" s="95">
        <f t="shared" si="421"/>
        <v>0</v>
      </c>
      <c r="AY710" s="194">
        <f t="shared" si="445"/>
        <v>0</v>
      </c>
      <c r="BA710" s="194">
        <f t="shared" si="446"/>
        <v>0</v>
      </c>
      <c r="BS710" s="96"/>
    </row>
    <row r="711" spans="1:71" hidden="1" x14ac:dyDescent="0.3">
      <c r="A711" s="21">
        <v>330</v>
      </c>
      <c r="B711" s="86">
        <f t="shared" si="406"/>
        <v>0</v>
      </c>
      <c r="C711" s="82">
        <f t="shared" si="407"/>
        <v>0</v>
      </c>
      <c r="D711" s="82">
        <f t="shared" si="409"/>
        <v>0</v>
      </c>
      <c r="E711" s="85">
        <f t="shared" si="408"/>
        <v>0</v>
      </c>
      <c r="F711" s="103">
        <f t="shared" si="422"/>
        <v>0</v>
      </c>
      <c r="G711" s="82">
        <f t="shared" si="423"/>
        <v>0</v>
      </c>
      <c r="H711" s="85">
        <f t="shared" si="424"/>
        <v>0</v>
      </c>
      <c r="I711" s="87">
        <f t="shared" si="425"/>
        <v>0</v>
      </c>
      <c r="J711" s="104">
        <f t="shared" si="426"/>
        <v>0</v>
      </c>
      <c r="K711" s="87">
        <f t="shared" si="410"/>
        <v>0</v>
      </c>
      <c r="L711" s="85">
        <f t="shared" si="411"/>
        <v>0</v>
      </c>
      <c r="M711" s="82">
        <f t="shared" si="427"/>
        <v>0</v>
      </c>
      <c r="N711" s="82">
        <f t="shared" si="412"/>
        <v>0</v>
      </c>
      <c r="O711" s="85">
        <f t="shared" si="428"/>
        <v>0</v>
      </c>
      <c r="P711" s="87">
        <f t="shared" si="429"/>
        <v>0</v>
      </c>
      <c r="Q711" s="85">
        <f t="shared" si="430"/>
        <v>0</v>
      </c>
      <c r="R711" s="87">
        <f t="shared" si="431"/>
        <v>0</v>
      </c>
      <c r="S711" s="85">
        <f t="shared" si="432"/>
        <v>0</v>
      </c>
      <c r="T711" s="87">
        <v>330</v>
      </c>
      <c r="U711" s="82"/>
      <c r="V711" s="108">
        <f t="shared" si="433"/>
        <v>52707</v>
      </c>
      <c r="W711" s="109">
        <f t="shared" si="413"/>
        <v>0</v>
      </c>
      <c r="X711" s="95">
        <f t="shared" si="414"/>
        <v>0</v>
      </c>
      <c r="Y711" s="110">
        <f t="shared" si="415"/>
        <v>330</v>
      </c>
      <c r="Z711" s="111">
        <f t="shared" si="434"/>
        <v>0</v>
      </c>
      <c r="AA711" s="112">
        <f t="shared" si="435"/>
        <v>0</v>
      </c>
      <c r="AB711" s="112">
        <f t="shared" si="416"/>
        <v>0</v>
      </c>
      <c r="AC711" s="111">
        <f t="shared" si="447"/>
        <v>0</v>
      </c>
      <c r="AD711" s="113">
        <f t="shared" si="450"/>
        <v>0</v>
      </c>
      <c r="AE711" s="114">
        <f t="shared" si="436"/>
        <v>0</v>
      </c>
      <c r="AF711" s="86">
        <f t="shared" si="448"/>
        <v>52707</v>
      </c>
      <c r="AG711" s="86">
        <f t="shared" si="451"/>
        <v>52341</v>
      </c>
      <c r="AH711" s="211">
        <f t="shared" ref="AH711:AH741" si="454">IF(AF711&gt;$E$374,0,AF711-AG711)</f>
        <v>0</v>
      </c>
      <c r="AI711" s="213">
        <f t="shared" si="452"/>
        <v>0</v>
      </c>
      <c r="AJ711" s="218">
        <f t="shared" si="449"/>
        <v>5452</v>
      </c>
      <c r="AK711" s="103">
        <f t="shared" si="437"/>
        <v>0</v>
      </c>
      <c r="AL711" s="82">
        <f t="shared" si="438"/>
        <v>0</v>
      </c>
      <c r="AM711" s="105">
        <f t="shared" si="439"/>
        <v>0</v>
      </c>
      <c r="AN711" s="87">
        <f t="shared" si="440"/>
        <v>329</v>
      </c>
      <c r="AO711" s="240">
        <f t="shared" si="441"/>
        <v>0</v>
      </c>
      <c r="AP711" s="87">
        <f t="shared" si="442"/>
        <v>0</v>
      </c>
      <c r="AQ711" s="85">
        <f t="shared" si="443"/>
        <v>0</v>
      </c>
      <c r="AR711" s="232">
        <f t="shared" si="417"/>
        <v>0</v>
      </c>
      <c r="AS711" s="112">
        <f t="shared" si="453"/>
        <v>0</v>
      </c>
      <c r="AT711" s="125">
        <f t="shared" si="418"/>
        <v>0</v>
      </c>
      <c r="AU711" s="256">
        <f t="shared" si="419"/>
        <v>0</v>
      </c>
      <c r="AV711" s="109">
        <f t="shared" si="420"/>
        <v>0</v>
      </c>
      <c r="AW711" s="199">
        <f t="shared" si="444"/>
        <v>0</v>
      </c>
      <c r="AX711" s="95">
        <f t="shared" si="421"/>
        <v>0</v>
      </c>
      <c r="AY711" s="194">
        <f t="shared" si="445"/>
        <v>0</v>
      </c>
      <c r="BA711" s="194">
        <f t="shared" si="446"/>
        <v>0</v>
      </c>
      <c r="BS711" s="96"/>
    </row>
    <row r="712" spans="1:71" hidden="1" x14ac:dyDescent="0.3">
      <c r="A712" s="21">
        <v>331</v>
      </c>
      <c r="B712" s="86">
        <f t="shared" si="406"/>
        <v>0</v>
      </c>
      <c r="C712" s="82">
        <f t="shared" si="407"/>
        <v>0</v>
      </c>
      <c r="D712" s="82">
        <f t="shared" si="409"/>
        <v>0</v>
      </c>
      <c r="E712" s="85">
        <f t="shared" si="408"/>
        <v>0</v>
      </c>
      <c r="F712" s="103">
        <f t="shared" si="422"/>
        <v>0</v>
      </c>
      <c r="G712" s="82">
        <f t="shared" si="423"/>
        <v>0</v>
      </c>
      <c r="H712" s="85">
        <f t="shared" si="424"/>
        <v>0</v>
      </c>
      <c r="I712" s="87">
        <f t="shared" si="425"/>
        <v>0</v>
      </c>
      <c r="J712" s="104">
        <f t="shared" si="426"/>
        <v>0</v>
      </c>
      <c r="K712" s="87">
        <f t="shared" si="410"/>
        <v>0</v>
      </c>
      <c r="L712" s="85">
        <f t="shared" si="411"/>
        <v>0</v>
      </c>
      <c r="M712" s="82">
        <f t="shared" si="427"/>
        <v>0</v>
      </c>
      <c r="N712" s="82">
        <f t="shared" si="412"/>
        <v>0</v>
      </c>
      <c r="O712" s="85">
        <f t="shared" si="428"/>
        <v>0</v>
      </c>
      <c r="P712" s="87">
        <f t="shared" si="429"/>
        <v>0</v>
      </c>
      <c r="Q712" s="85">
        <f t="shared" si="430"/>
        <v>0</v>
      </c>
      <c r="R712" s="87">
        <f t="shared" si="431"/>
        <v>0</v>
      </c>
      <c r="S712" s="85">
        <f t="shared" si="432"/>
        <v>0</v>
      </c>
      <c r="T712" s="87">
        <v>331</v>
      </c>
      <c r="U712" s="82"/>
      <c r="V712" s="108">
        <f t="shared" si="433"/>
        <v>52737</v>
      </c>
      <c r="W712" s="109">
        <f t="shared" si="413"/>
        <v>0</v>
      </c>
      <c r="X712" s="95">
        <f t="shared" si="414"/>
        <v>0</v>
      </c>
      <c r="Y712" s="110">
        <f t="shared" si="415"/>
        <v>331</v>
      </c>
      <c r="Z712" s="111">
        <f t="shared" si="434"/>
        <v>0</v>
      </c>
      <c r="AA712" s="112">
        <f t="shared" si="435"/>
        <v>0</v>
      </c>
      <c r="AB712" s="112">
        <f t="shared" si="416"/>
        <v>0</v>
      </c>
      <c r="AC712" s="111">
        <f t="shared" si="447"/>
        <v>0</v>
      </c>
      <c r="AD712" s="113">
        <f t="shared" si="450"/>
        <v>0</v>
      </c>
      <c r="AE712" s="114">
        <f t="shared" si="436"/>
        <v>0</v>
      </c>
      <c r="AF712" s="86">
        <f t="shared" si="448"/>
        <v>52737</v>
      </c>
      <c r="AG712" s="86">
        <f t="shared" si="451"/>
        <v>52371</v>
      </c>
      <c r="AH712" s="211">
        <f t="shared" si="454"/>
        <v>0</v>
      </c>
      <c r="AI712" s="213">
        <f t="shared" si="452"/>
        <v>0</v>
      </c>
      <c r="AJ712" s="218">
        <f t="shared" si="449"/>
        <v>5452</v>
      </c>
      <c r="AK712" s="103">
        <f t="shared" si="437"/>
        <v>0</v>
      </c>
      <c r="AL712" s="82">
        <f t="shared" si="438"/>
        <v>0</v>
      </c>
      <c r="AM712" s="105">
        <f t="shared" si="439"/>
        <v>0</v>
      </c>
      <c r="AN712" s="87">
        <f t="shared" si="440"/>
        <v>330</v>
      </c>
      <c r="AO712" s="240">
        <f t="shared" si="441"/>
        <v>0</v>
      </c>
      <c r="AP712" s="87">
        <f t="shared" si="442"/>
        <v>0</v>
      </c>
      <c r="AQ712" s="85">
        <f t="shared" si="443"/>
        <v>0</v>
      </c>
      <c r="AR712" s="232">
        <f t="shared" si="417"/>
        <v>0</v>
      </c>
      <c r="AS712" s="112">
        <f t="shared" si="453"/>
        <v>0</v>
      </c>
      <c r="AT712" s="125">
        <f t="shared" si="418"/>
        <v>0</v>
      </c>
      <c r="AU712" s="256">
        <f t="shared" si="419"/>
        <v>0</v>
      </c>
      <c r="AV712" s="109">
        <f t="shared" si="420"/>
        <v>0</v>
      </c>
      <c r="AW712" s="199">
        <f t="shared" si="444"/>
        <v>0</v>
      </c>
      <c r="AX712" s="95">
        <f t="shared" si="421"/>
        <v>0</v>
      </c>
      <c r="AY712" s="194">
        <f t="shared" si="445"/>
        <v>0</v>
      </c>
      <c r="BA712" s="194">
        <f t="shared" si="446"/>
        <v>0</v>
      </c>
      <c r="BS712" s="96"/>
    </row>
    <row r="713" spans="1:71" hidden="1" x14ac:dyDescent="0.3">
      <c r="A713" s="21">
        <v>332</v>
      </c>
      <c r="B713" s="86">
        <f t="shared" si="406"/>
        <v>0</v>
      </c>
      <c r="C713" s="82">
        <f t="shared" si="407"/>
        <v>0</v>
      </c>
      <c r="D713" s="82">
        <f t="shared" si="409"/>
        <v>0</v>
      </c>
      <c r="E713" s="85">
        <f t="shared" si="408"/>
        <v>0</v>
      </c>
      <c r="F713" s="103">
        <f t="shared" si="422"/>
        <v>0</v>
      </c>
      <c r="G713" s="82">
        <f t="shared" si="423"/>
        <v>0</v>
      </c>
      <c r="H713" s="85">
        <f t="shared" si="424"/>
        <v>0</v>
      </c>
      <c r="I713" s="87">
        <f t="shared" si="425"/>
        <v>0</v>
      </c>
      <c r="J713" s="104">
        <f t="shared" si="426"/>
        <v>0</v>
      </c>
      <c r="K713" s="87">
        <f t="shared" si="410"/>
        <v>0</v>
      </c>
      <c r="L713" s="85">
        <f t="shared" si="411"/>
        <v>0</v>
      </c>
      <c r="M713" s="82">
        <f t="shared" si="427"/>
        <v>0</v>
      </c>
      <c r="N713" s="82">
        <f t="shared" si="412"/>
        <v>0</v>
      </c>
      <c r="O713" s="85">
        <f t="shared" si="428"/>
        <v>0</v>
      </c>
      <c r="P713" s="87">
        <f t="shared" si="429"/>
        <v>0</v>
      </c>
      <c r="Q713" s="85">
        <f t="shared" si="430"/>
        <v>0</v>
      </c>
      <c r="R713" s="87">
        <f t="shared" si="431"/>
        <v>0</v>
      </c>
      <c r="S713" s="85">
        <f t="shared" si="432"/>
        <v>0</v>
      </c>
      <c r="T713" s="87">
        <v>332</v>
      </c>
      <c r="U713" s="82"/>
      <c r="V713" s="108">
        <f t="shared" si="433"/>
        <v>52768</v>
      </c>
      <c r="W713" s="109">
        <f t="shared" si="413"/>
        <v>0</v>
      </c>
      <c r="X713" s="95">
        <f t="shared" si="414"/>
        <v>0</v>
      </c>
      <c r="Y713" s="110">
        <f t="shared" si="415"/>
        <v>332</v>
      </c>
      <c r="Z713" s="111">
        <f t="shared" si="434"/>
        <v>0</v>
      </c>
      <c r="AA713" s="112">
        <f t="shared" si="435"/>
        <v>0</v>
      </c>
      <c r="AB713" s="112">
        <f t="shared" si="416"/>
        <v>0</v>
      </c>
      <c r="AC713" s="111">
        <f t="shared" si="447"/>
        <v>0</v>
      </c>
      <c r="AD713" s="113">
        <f t="shared" si="450"/>
        <v>0</v>
      </c>
      <c r="AE713" s="114">
        <f t="shared" si="436"/>
        <v>0</v>
      </c>
      <c r="AF713" s="86">
        <f t="shared" si="448"/>
        <v>52768</v>
      </c>
      <c r="AG713" s="86">
        <f t="shared" si="451"/>
        <v>52402</v>
      </c>
      <c r="AH713" s="211">
        <f t="shared" si="454"/>
        <v>0</v>
      </c>
      <c r="AI713" s="213">
        <f t="shared" si="452"/>
        <v>0</v>
      </c>
      <c r="AJ713" s="218">
        <f t="shared" si="449"/>
        <v>5452</v>
      </c>
      <c r="AK713" s="103">
        <f t="shared" si="437"/>
        <v>0</v>
      </c>
      <c r="AL713" s="82">
        <f t="shared" si="438"/>
        <v>0</v>
      </c>
      <c r="AM713" s="105">
        <f t="shared" si="439"/>
        <v>0</v>
      </c>
      <c r="AN713" s="87">
        <f t="shared" si="440"/>
        <v>331</v>
      </c>
      <c r="AO713" s="240">
        <f t="shared" si="441"/>
        <v>0</v>
      </c>
      <c r="AP713" s="87">
        <f t="shared" si="442"/>
        <v>0</v>
      </c>
      <c r="AQ713" s="85">
        <f t="shared" si="443"/>
        <v>0</v>
      </c>
      <c r="AR713" s="232">
        <f t="shared" si="417"/>
        <v>0</v>
      </c>
      <c r="AS713" s="112">
        <f t="shared" si="453"/>
        <v>0</v>
      </c>
      <c r="AT713" s="125">
        <f t="shared" si="418"/>
        <v>0</v>
      </c>
      <c r="AU713" s="256">
        <f t="shared" si="419"/>
        <v>0</v>
      </c>
      <c r="AV713" s="109">
        <f t="shared" si="420"/>
        <v>0</v>
      </c>
      <c r="AW713" s="199">
        <f t="shared" si="444"/>
        <v>0</v>
      </c>
      <c r="AX713" s="95">
        <f t="shared" si="421"/>
        <v>0</v>
      </c>
      <c r="AY713" s="194">
        <f t="shared" si="445"/>
        <v>0</v>
      </c>
      <c r="BA713" s="194">
        <f t="shared" si="446"/>
        <v>0</v>
      </c>
      <c r="BS713" s="96"/>
    </row>
    <row r="714" spans="1:71" hidden="1" x14ac:dyDescent="0.3">
      <c r="A714" s="21">
        <v>333</v>
      </c>
      <c r="B714" s="86">
        <f t="shared" si="406"/>
        <v>0</v>
      </c>
      <c r="C714" s="82">
        <f t="shared" si="407"/>
        <v>0</v>
      </c>
      <c r="D714" s="82">
        <f t="shared" si="409"/>
        <v>0</v>
      </c>
      <c r="E714" s="85">
        <f t="shared" si="408"/>
        <v>0</v>
      </c>
      <c r="F714" s="103">
        <f t="shared" si="422"/>
        <v>0</v>
      </c>
      <c r="G714" s="82">
        <f t="shared" si="423"/>
        <v>0</v>
      </c>
      <c r="H714" s="85">
        <f t="shared" si="424"/>
        <v>0</v>
      </c>
      <c r="I714" s="87">
        <f t="shared" si="425"/>
        <v>0</v>
      </c>
      <c r="J714" s="104">
        <f t="shared" si="426"/>
        <v>0</v>
      </c>
      <c r="K714" s="87">
        <f t="shared" si="410"/>
        <v>0</v>
      </c>
      <c r="L714" s="85">
        <f t="shared" si="411"/>
        <v>0</v>
      </c>
      <c r="M714" s="82">
        <f t="shared" si="427"/>
        <v>0</v>
      </c>
      <c r="N714" s="82">
        <f t="shared" si="412"/>
        <v>0</v>
      </c>
      <c r="O714" s="85">
        <f t="shared" si="428"/>
        <v>0</v>
      </c>
      <c r="P714" s="87">
        <f t="shared" si="429"/>
        <v>0</v>
      </c>
      <c r="Q714" s="85">
        <f t="shared" si="430"/>
        <v>0</v>
      </c>
      <c r="R714" s="87">
        <f t="shared" si="431"/>
        <v>0</v>
      </c>
      <c r="S714" s="85">
        <f t="shared" si="432"/>
        <v>0</v>
      </c>
      <c r="T714" s="87">
        <v>333</v>
      </c>
      <c r="U714" s="82"/>
      <c r="V714" s="108">
        <f t="shared" si="433"/>
        <v>52798</v>
      </c>
      <c r="W714" s="109">
        <f t="shared" si="413"/>
        <v>0</v>
      </c>
      <c r="X714" s="95">
        <f t="shared" si="414"/>
        <v>0</v>
      </c>
      <c r="Y714" s="110">
        <f t="shared" si="415"/>
        <v>333</v>
      </c>
      <c r="Z714" s="111">
        <f t="shared" si="434"/>
        <v>0</v>
      </c>
      <c r="AA714" s="112">
        <f t="shared" si="435"/>
        <v>0</v>
      </c>
      <c r="AB714" s="112">
        <f t="shared" si="416"/>
        <v>0</v>
      </c>
      <c r="AC714" s="111">
        <f t="shared" si="447"/>
        <v>0</v>
      </c>
      <c r="AD714" s="113">
        <f t="shared" si="450"/>
        <v>0</v>
      </c>
      <c r="AE714" s="114">
        <f t="shared" si="436"/>
        <v>0</v>
      </c>
      <c r="AF714" s="86">
        <f t="shared" si="448"/>
        <v>52798</v>
      </c>
      <c r="AG714" s="86">
        <f t="shared" si="451"/>
        <v>52432</v>
      </c>
      <c r="AH714" s="211">
        <f t="shared" si="454"/>
        <v>0</v>
      </c>
      <c r="AI714" s="213">
        <f t="shared" si="452"/>
        <v>0</v>
      </c>
      <c r="AJ714" s="218">
        <f t="shared" si="449"/>
        <v>5452</v>
      </c>
      <c r="AK714" s="103">
        <f t="shared" si="437"/>
        <v>0</v>
      </c>
      <c r="AL714" s="82">
        <f t="shared" si="438"/>
        <v>0</v>
      </c>
      <c r="AM714" s="105">
        <f t="shared" si="439"/>
        <v>0</v>
      </c>
      <c r="AN714" s="87">
        <f t="shared" si="440"/>
        <v>332</v>
      </c>
      <c r="AO714" s="240">
        <f t="shared" si="441"/>
        <v>0</v>
      </c>
      <c r="AP714" s="87">
        <f t="shared" si="442"/>
        <v>0</v>
      </c>
      <c r="AQ714" s="85">
        <f t="shared" si="443"/>
        <v>0</v>
      </c>
      <c r="AR714" s="232">
        <f t="shared" si="417"/>
        <v>0</v>
      </c>
      <c r="AS714" s="112">
        <f t="shared" si="453"/>
        <v>0</v>
      </c>
      <c r="AT714" s="125">
        <f t="shared" si="418"/>
        <v>0</v>
      </c>
      <c r="AU714" s="256">
        <f t="shared" si="419"/>
        <v>0</v>
      </c>
      <c r="AV714" s="109">
        <f t="shared" si="420"/>
        <v>0</v>
      </c>
      <c r="AW714" s="199">
        <f t="shared" si="444"/>
        <v>0</v>
      </c>
      <c r="AX714" s="95">
        <f t="shared" si="421"/>
        <v>0</v>
      </c>
      <c r="AY714" s="194">
        <f t="shared" si="445"/>
        <v>0</v>
      </c>
      <c r="BA714" s="194">
        <f t="shared" si="446"/>
        <v>0</v>
      </c>
      <c r="BS714" s="96"/>
    </row>
    <row r="715" spans="1:71" hidden="1" x14ac:dyDescent="0.3">
      <c r="A715" s="21">
        <v>334</v>
      </c>
      <c r="B715" s="86">
        <f t="shared" si="406"/>
        <v>0</v>
      </c>
      <c r="C715" s="82">
        <f t="shared" si="407"/>
        <v>0</v>
      </c>
      <c r="D715" s="82">
        <f t="shared" si="409"/>
        <v>0</v>
      </c>
      <c r="E715" s="85">
        <f t="shared" si="408"/>
        <v>0</v>
      </c>
      <c r="F715" s="103">
        <f t="shared" si="422"/>
        <v>0</v>
      </c>
      <c r="G715" s="82">
        <f t="shared" si="423"/>
        <v>0</v>
      </c>
      <c r="H715" s="85">
        <f t="shared" si="424"/>
        <v>0</v>
      </c>
      <c r="I715" s="87">
        <f t="shared" si="425"/>
        <v>0</v>
      </c>
      <c r="J715" s="104">
        <f t="shared" si="426"/>
        <v>0</v>
      </c>
      <c r="K715" s="87">
        <f t="shared" si="410"/>
        <v>0</v>
      </c>
      <c r="L715" s="85">
        <f t="shared" si="411"/>
        <v>0</v>
      </c>
      <c r="M715" s="82">
        <f t="shared" si="427"/>
        <v>0</v>
      </c>
      <c r="N715" s="82">
        <f t="shared" si="412"/>
        <v>0</v>
      </c>
      <c r="O715" s="85">
        <f t="shared" si="428"/>
        <v>0</v>
      </c>
      <c r="P715" s="87">
        <f t="shared" si="429"/>
        <v>0</v>
      </c>
      <c r="Q715" s="85">
        <f t="shared" si="430"/>
        <v>0</v>
      </c>
      <c r="R715" s="87">
        <f t="shared" si="431"/>
        <v>0</v>
      </c>
      <c r="S715" s="85">
        <f t="shared" si="432"/>
        <v>0</v>
      </c>
      <c r="T715" s="87">
        <v>334</v>
      </c>
      <c r="U715" s="82"/>
      <c r="V715" s="108">
        <f t="shared" si="433"/>
        <v>52829</v>
      </c>
      <c r="W715" s="109">
        <f t="shared" si="413"/>
        <v>0</v>
      </c>
      <c r="X715" s="95">
        <f t="shared" si="414"/>
        <v>0</v>
      </c>
      <c r="Y715" s="110">
        <f t="shared" si="415"/>
        <v>334</v>
      </c>
      <c r="Z715" s="111">
        <f t="shared" si="434"/>
        <v>0</v>
      </c>
      <c r="AA715" s="112">
        <f t="shared" si="435"/>
        <v>0</v>
      </c>
      <c r="AB715" s="112">
        <f t="shared" si="416"/>
        <v>0</v>
      </c>
      <c r="AC715" s="111">
        <f t="shared" si="447"/>
        <v>0</v>
      </c>
      <c r="AD715" s="113">
        <f t="shared" si="450"/>
        <v>0</v>
      </c>
      <c r="AE715" s="114">
        <f t="shared" si="436"/>
        <v>0</v>
      </c>
      <c r="AF715" s="86">
        <f t="shared" si="448"/>
        <v>52829</v>
      </c>
      <c r="AG715" s="86">
        <f t="shared" si="451"/>
        <v>52463</v>
      </c>
      <c r="AH715" s="211">
        <f t="shared" si="454"/>
        <v>0</v>
      </c>
      <c r="AI715" s="213">
        <f t="shared" si="452"/>
        <v>0</v>
      </c>
      <c r="AJ715" s="218">
        <f t="shared" si="449"/>
        <v>5452</v>
      </c>
      <c r="AK715" s="103">
        <f t="shared" si="437"/>
        <v>0</v>
      </c>
      <c r="AL715" s="82">
        <f t="shared" si="438"/>
        <v>0</v>
      </c>
      <c r="AM715" s="105">
        <f t="shared" si="439"/>
        <v>0</v>
      </c>
      <c r="AN715" s="87">
        <f t="shared" si="440"/>
        <v>333</v>
      </c>
      <c r="AO715" s="240">
        <f t="shared" si="441"/>
        <v>0</v>
      </c>
      <c r="AP715" s="87">
        <f t="shared" si="442"/>
        <v>0</v>
      </c>
      <c r="AQ715" s="85">
        <f t="shared" si="443"/>
        <v>0</v>
      </c>
      <c r="AR715" s="232">
        <f t="shared" si="417"/>
        <v>0</v>
      </c>
      <c r="AS715" s="112">
        <f t="shared" si="453"/>
        <v>0</v>
      </c>
      <c r="AT715" s="125">
        <f t="shared" si="418"/>
        <v>0</v>
      </c>
      <c r="AU715" s="256">
        <f t="shared" si="419"/>
        <v>0</v>
      </c>
      <c r="AV715" s="109">
        <f t="shared" si="420"/>
        <v>0</v>
      </c>
      <c r="AW715" s="199">
        <f t="shared" si="444"/>
        <v>0</v>
      </c>
      <c r="AX715" s="95">
        <f t="shared" si="421"/>
        <v>0</v>
      </c>
      <c r="AY715" s="194">
        <f t="shared" si="445"/>
        <v>0</v>
      </c>
      <c r="BA715" s="194">
        <f t="shared" si="446"/>
        <v>0</v>
      </c>
      <c r="BS715" s="96"/>
    </row>
    <row r="716" spans="1:71" hidden="1" x14ac:dyDescent="0.3">
      <c r="A716" s="21">
        <v>335</v>
      </c>
      <c r="B716" s="86">
        <f t="shared" si="406"/>
        <v>0</v>
      </c>
      <c r="C716" s="82">
        <f t="shared" si="407"/>
        <v>0</v>
      </c>
      <c r="D716" s="82">
        <f t="shared" si="409"/>
        <v>0</v>
      </c>
      <c r="E716" s="85">
        <f t="shared" si="408"/>
        <v>0</v>
      </c>
      <c r="F716" s="103">
        <f t="shared" si="422"/>
        <v>0</v>
      </c>
      <c r="G716" s="82">
        <f t="shared" si="423"/>
        <v>0</v>
      </c>
      <c r="H716" s="85">
        <f t="shared" si="424"/>
        <v>0</v>
      </c>
      <c r="I716" s="87">
        <f t="shared" si="425"/>
        <v>0</v>
      </c>
      <c r="J716" s="104">
        <f t="shared" si="426"/>
        <v>0</v>
      </c>
      <c r="K716" s="87">
        <f t="shared" si="410"/>
        <v>0</v>
      </c>
      <c r="L716" s="85">
        <f t="shared" si="411"/>
        <v>0</v>
      </c>
      <c r="M716" s="82">
        <f t="shared" si="427"/>
        <v>0</v>
      </c>
      <c r="N716" s="82">
        <f t="shared" si="412"/>
        <v>0</v>
      </c>
      <c r="O716" s="85">
        <f t="shared" si="428"/>
        <v>0</v>
      </c>
      <c r="P716" s="87">
        <f t="shared" si="429"/>
        <v>0</v>
      </c>
      <c r="Q716" s="85">
        <f t="shared" si="430"/>
        <v>0</v>
      </c>
      <c r="R716" s="87">
        <f t="shared" si="431"/>
        <v>0</v>
      </c>
      <c r="S716" s="85">
        <f t="shared" si="432"/>
        <v>0</v>
      </c>
      <c r="T716" s="87">
        <v>335</v>
      </c>
      <c r="U716" s="82"/>
      <c r="V716" s="108">
        <f t="shared" si="433"/>
        <v>52860</v>
      </c>
      <c r="W716" s="109">
        <f t="shared" si="413"/>
        <v>0</v>
      </c>
      <c r="X716" s="95">
        <f t="shared" si="414"/>
        <v>0</v>
      </c>
      <c r="Y716" s="110">
        <f t="shared" si="415"/>
        <v>335</v>
      </c>
      <c r="Z716" s="111">
        <f t="shared" si="434"/>
        <v>0</v>
      </c>
      <c r="AA716" s="112">
        <f t="shared" si="435"/>
        <v>0</v>
      </c>
      <c r="AB716" s="112">
        <f t="shared" si="416"/>
        <v>0</v>
      </c>
      <c r="AC716" s="111">
        <f t="shared" si="447"/>
        <v>0</v>
      </c>
      <c r="AD716" s="113">
        <f t="shared" si="450"/>
        <v>0</v>
      </c>
      <c r="AE716" s="114">
        <f t="shared" si="436"/>
        <v>0</v>
      </c>
      <c r="AF716" s="86">
        <f t="shared" si="448"/>
        <v>52860</v>
      </c>
      <c r="AG716" s="86">
        <f t="shared" si="451"/>
        <v>52494</v>
      </c>
      <c r="AH716" s="211">
        <f t="shared" si="454"/>
        <v>0</v>
      </c>
      <c r="AI716" s="213">
        <f t="shared" si="452"/>
        <v>0</v>
      </c>
      <c r="AJ716" s="218">
        <f t="shared" si="449"/>
        <v>5452</v>
      </c>
      <c r="AK716" s="103">
        <f t="shared" si="437"/>
        <v>0</v>
      </c>
      <c r="AL716" s="82">
        <f t="shared" si="438"/>
        <v>0</v>
      </c>
      <c r="AM716" s="105">
        <f t="shared" si="439"/>
        <v>0</v>
      </c>
      <c r="AN716" s="87">
        <f t="shared" si="440"/>
        <v>334</v>
      </c>
      <c r="AO716" s="240">
        <f t="shared" si="441"/>
        <v>0</v>
      </c>
      <c r="AP716" s="87">
        <f t="shared" si="442"/>
        <v>0</v>
      </c>
      <c r="AQ716" s="85">
        <f t="shared" si="443"/>
        <v>0</v>
      </c>
      <c r="AR716" s="232">
        <f t="shared" si="417"/>
        <v>0</v>
      </c>
      <c r="AS716" s="112">
        <f t="shared" si="453"/>
        <v>0</v>
      </c>
      <c r="AT716" s="125">
        <f t="shared" si="418"/>
        <v>0</v>
      </c>
      <c r="AU716" s="256">
        <f t="shared" si="419"/>
        <v>0</v>
      </c>
      <c r="AV716" s="109">
        <f t="shared" si="420"/>
        <v>0</v>
      </c>
      <c r="AW716" s="199">
        <f t="shared" si="444"/>
        <v>0</v>
      </c>
      <c r="AX716" s="95">
        <f t="shared" si="421"/>
        <v>0</v>
      </c>
      <c r="AY716" s="194">
        <f t="shared" si="445"/>
        <v>0</v>
      </c>
      <c r="BA716" s="194">
        <f t="shared" si="446"/>
        <v>0</v>
      </c>
      <c r="BS716" s="96"/>
    </row>
    <row r="717" spans="1:71" hidden="1" x14ac:dyDescent="0.3">
      <c r="A717" s="21">
        <v>336</v>
      </c>
      <c r="B717" s="86">
        <f t="shared" si="406"/>
        <v>0</v>
      </c>
      <c r="C717" s="82">
        <f t="shared" si="407"/>
        <v>0</v>
      </c>
      <c r="D717" s="82">
        <f t="shared" si="409"/>
        <v>0</v>
      </c>
      <c r="E717" s="85">
        <f t="shared" si="408"/>
        <v>0</v>
      </c>
      <c r="F717" s="103">
        <f t="shared" si="422"/>
        <v>0</v>
      </c>
      <c r="G717" s="82">
        <f t="shared" si="423"/>
        <v>0</v>
      </c>
      <c r="H717" s="85">
        <f t="shared" si="424"/>
        <v>0</v>
      </c>
      <c r="I717" s="87">
        <f t="shared" si="425"/>
        <v>0</v>
      </c>
      <c r="J717" s="104">
        <f t="shared" si="426"/>
        <v>0</v>
      </c>
      <c r="K717" s="87">
        <f t="shared" si="410"/>
        <v>0</v>
      </c>
      <c r="L717" s="85">
        <f t="shared" si="411"/>
        <v>0</v>
      </c>
      <c r="M717" s="82">
        <f t="shared" si="427"/>
        <v>0</v>
      </c>
      <c r="N717" s="82">
        <f t="shared" si="412"/>
        <v>0</v>
      </c>
      <c r="O717" s="85">
        <f t="shared" si="428"/>
        <v>0</v>
      </c>
      <c r="P717" s="87">
        <f t="shared" si="429"/>
        <v>0</v>
      </c>
      <c r="Q717" s="85">
        <f t="shared" si="430"/>
        <v>0</v>
      </c>
      <c r="R717" s="87">
        <f t="shared" si="431"/>
        <v>0</v>
      </c>
      <c r="S717" s="85">
        <f t="shared" si="432"/>
        <v>0</v>
      </c>
      <c r="T717" s="87">
        <v>336</v>
      </c>
      <c r="U717" s="82"/>
      <c r="V717" s="108">
        <f t="shared" si="433"/>
        <v>52890</v>
      </c>
      <c r="W717" s="109">
        <f t="shared" si="413"/>
        <v>0</v>
      </c>
      <c r="X717" s="95">
        <f t="shared" si="414"/>
        <v>0</v>
      </c>
      <c r="Y717" s="110">
        <f t="shared" si="415"/>
        <v>336</v>
      </c>
      <c r="Z717" s="111">
        <f t="shared" si="434"/>
        <v>0</v>
      </c>
      <c r="AA717" s="112">
        <f t="shared" si="435"/>
        <v>0</v>
      </c>
      <c r="AB717" s="112">
        <f t="shared" si="416"/>
        <v>0</v>
      </c>
      <c r="AC717" s="111">
        <f t="shared" si="447"/>
        <v>0</v>
      </c>
      <c r="AD717" s="113">
        <f t="shared" si="450"/>
        <v>0</v>
      </c>
      <c r="AE717" s="114">
        <f t="shared" si="436"/>
        <v>0</v>
      </c>
      <c r="AF717" s="86">
        <f t="shared" si="448"/>
        <v>52890</v>
      </c>
      <c r="AG717" s="86">
        <f t="shared" si="451"/>
        <v>52524</v>
      </c>
      <c r="AH717" s="211">
        <f t="shared" si="454"/>
        <v>0</v>
      </c>
      <c r="AI717" s="213">
        <f t="shared" si="452"/>
        <v>0</v>
      </c>
      <c r="AJ717" s="218">
        <f t="shared" si="449"/>
        <v>5452</v>
      </c>
      <c r="AK717" s="103">
        <f t="shared" si="437"/>
        <v>0</v>
      </c>
      <c r="AL717" s="82">
        <f t="shared" si="438"/>
        <v>0</v>
      </c>
      <c r="AM717" s="105">
        <f t="shared" si="439"/>
        <v>0</v>
      </c>
      <c r="AN717" s="87">
        <f t="shared" si="440"/>
        <v>335</v>
      </c>
      <c r="AO717" s="240">
        <f t="shared" si="441"/>
        <v>0</v>
      </c>
      <c r="AP717" s="87">
        <f t="shared" si="442"/>
        <v>0</v>
      </c>
      <c r="AQ717" s="85">
        <f t="shared" si="443"/>
        <v>0</v>
      </c>
      <c r="AR717" s="232">
        <f t="shared" si="417"/>
        <v>0</v>
      </c>
      <c r="AS717" s="112">
        <f t="shared" si="453"/>
        <v>0</v>
      </c>
      <c r="AT717" s="125">
        <f t="shared" si="418"/>
        <v>0</v>
      </c>
      <c r="AU717" s="256">
        <f t="shared" si="419"/>
        <v>0</v>
      </c>
      <c r="AV717" s="109">
        <f t="shared" si="420"/>
        <v>0</v>
      </c>
      <c r="AW717" s="199">
        <f t="shared" si="444"/>
        <v>0</v>
      </c>
      <c r="AX717" s="95">
        <f t="shared" si="421"/>
        <v>0</v>
      </c>
      <c r="AY717" s="194">
        <f t="shared" si="445"/>
        <v>0</v>
      </c>
      <c r="BA717" s="194">
        <f t="shared" si="446"/>
        <v>0</v>
      </c>
      <c r="BS717" s="96"/>
    </row>
    <row r="718" spans="1:71" hidden="1" x14ac:dyDescent="0.3">
      <c r="A718" s="21">
        <v>337</v>
      </c>
      <c r="B718" s="86">
        <f t="shared" si="406"/>
        <v>0</v>
      </c>
      <c r="C718" s="82">
        <f t="shared" si="407"/>
        <v>0</v>
      </c>
      <c r="D718" s="82">
        <f t="shared" si="409"/>
        <v>0</v>
      </c>
      <c r="E718" s="85">
        <f t="shared" si="408"/>
        <v>0</v>
      </c>
      <c r="F718" s="103">
        <f t="shared" si="422"/>
        <v>0</v>
      </c>
      <c r="G718" s="82">
        <f t="shared" si="423"/>
        <v>0</v>
      </c>
      <c r="H718" s="85">
        <f t="shared" si="424"/>
        <v>0</v>
      </c>
      <c r="I718" s="87">
        <f t="shared" si="425"/>
        <v>0</v>
      </c>
      <c r="J718" s="104">
        <f t="shared" si="426"/>
        <v>0</v>
      </c>
      <c r="K718" s="87">
        <f t="shared" si="410"/>
        <v>0</v>
      </c>
      <c r="L718" s="85">
        <f t="shared" si="411"/>
        <v>0</v>
      </c>
      <c r="M718" s="82">
        <f t="shared" si="427"/>
        <v>0</v>
      </c>
      <c r="N718" s="82">
        <f t="shared" si="412"/>
        <v>0</v>
      </c>
      <c r="O718" s="85">
        <f t="shared" si="428"/>
        <v>0</v>
      </c>
      <c r="P718" s="87">
        <f t="shared" si="429"/>
        <v>0</v>
      </c>
      <c r="Q718" s="85">
        <f t="shared" si="430"/>
        <v>0</v>
      </c>
      <c r="R718" s="87">
        <f t="shared" si="431"/>
        <v>0</v>
      </c>
      <c r="S718" s="85">
        <f t="shared" si="432"/>
        <v>0</v>
      </c>
      <c r="T718" s="87">
        <v>337</v>
      </c>
      <c r="U718" s="82">
        <f>T718</f>
        <v>337</v>
      </c>
      <c r="V718" s="108">
        <f t="shared" si="433"/>
        <v>52921</v>
      </c>
      <c r="W718" s="109">
        <f t="shared" si="413"/>
        <v>0</v>
      </c>
      <c r="X718" s="95">
        <f t="shared" si="414"/>
        <v>0</v>
      </c>
      <c r="Y718" s="110">
        <f t="shared" si="415"/>
        <v>337</v>
      </c>
      <c r="Z718" s="111">
        <f t="shared" si="434"/>
        <v>0</v>
      </c>
      <c r="AA718" s="112">
        <f t="shared" si="435"/>
        <v>0</v>
      </c>
      <c r="AB718" s="112">
        <f t="shared" si="416"/>
        <v>0</v>
      </c>
      <c r="AC718" s="111">
        <f t="shared" si="447"/>
        <v>0</v>
      </c>
      <c r="AD718" s="113">
        <f t="shared" si="450"/>
        <v>0</v>
      </c>
      <c r="AE718" s="114">
        <f t="shared" si="436"/>
        <v>0</v>
      </c>
      <c r="AF718" s="86">
        <f t="shared" si="448"/>
        <v>52921</v>
      </c>
      <c r="AG718" s="86">
        <f t="shared" si="451"/>
        <v>52555</v>
      </c>
      <c r="AH718" s="211">
        <f t="shared" si="454"/>
        <v>0</v>
      </c>
      <c r="AI718" s="213">
        <f t="shared" si="452"/>
        <v>0</v>
      </c>
      <c r="AJ718" s="218">
        <f t="shared" si="449"/>
        <v>5452</v>
      </c>
      <c r="AK718" s="103">
        <f t="shared" si="437"/>
        <v>0</v>
      </c>
      <c r="AL718" s="82">
        <f t="shared" si="438"/>
        <v>0</v>
      </c>
      <c r="AM718" s="105">
        <f t="shared" si="439"/>
        <v>0</v>
      </c>
      <c r="AN718" s="87">
        <f t="shared" si="440"/>
        <v>336</v>
      </c>
      <c r="AO718" s="240">
        <f t="shared" si="441"/>
        <v>0</v>
      </c>
      <c r="AP718" s="87">
        <f t="shared" si="442"/>
        <v>0</v>
      </c>
      <c r="AQ718" s="85">
        <f t="shared" si="443"/>
        <v>0</v>
      </c>
      <c r="AR718" s="232">
        <f t="shared" si="417"/>
        <v>0</v>
      </c>
      <c r="AS718" s="112">
        <f t="shared" si="453"/>
        <v>0</v>
      </c>
      <c r="AT718" s="125">
        <f t="shared" si="418"/>
        <v>0</v>
      </c>
      <c r="AU718" s="256">
        <f t="shared" si="419"/>
        <v>0</v>
      </c>
      <c r="AV718" s="109">
        <f t="shared" si="420"/>
        <v>0</v>
      </c>
      <c r="AW718" s="199">
        <f t="shared" si="444"/>
        <v>0</v>
      </c>
      <c r="AX718" s="95">
        <f t="shared" si="421"/>
        <v>0</v>
      </c>
      <c r="AY718" s="194">
        <f t="shared" si="445"/>
        <v>0</v>
      </c>
      <c r="BA718" s="194">
        <f t="shared" si="446"/>
        <v>0</v>
      </c>
      <c r="BS718" s="96"/>
    </row>
    <row r="719" spans="1:71" hidden="1" x14ac:dyDescent="0.3">
      <c r="A719" s="21">
        <v>338</v>
      </c>
      <c r="B719" s="86">
        <f t="shared" si="406"/>
        <v>0</v>
      </c>
      <c r="C719" s="82">
        <f t="shared" si="407"/>
        <v>0</v>
      </c>
      <c r="D719" s="82">
        <f t="shared" si="409"/>
        <v>0</v>
      </c>
      <c r="E719" s="85">
        <f t="shared" si="408"/>
        <v>0</v>
      </c>
      <c r="F719" s="103">
        <f t="shared" si="422"/>
        <v>0</v>
      </c>
      <c r="G719" s="82">
        <f t="shared" si="423"/>
        <v>0</v>
      </c>
      <c r="H719" s="85">
        <f t="shared" si="424"/>
        <v>0</v>
      </c>
      <c r="I719" s="87">
        <f t="shared" si="425"/>
        <v>0</v>
      </c>
      <c r="J719" s="104">
        <f t="shared" si="426"/>
        <v>0</v>
      </c>
      <c r="K719" s="87">
        <f t="shared" si="410"/>
        <v>0</v>
      </c>
      <c r="L719" s="85">
        <f t="shared" si="411"/>
        <v>0</v>
      </c>
      <c r="M719" s="82">
        <f t="shared" si="427"/>
        <v>0</v>
      </c>
      <c r="N719" s="82">
        <f t="shared" si="412"/>
        <v>0</v>
      </c>
      <c r="O719" s="85">
        <f t="shared" si="428"/>
        <v>0</v>
      </c>
      <c r="P719" s="87">
        <f t="shared" si="429"/>
        <v>0</v>
      </c>
      <c r="Q719" s="85">
        <f t="shared" si="430"/>
        <v>0</v>
      </c>
      <c r="R719" s="87">
        <f t="shared" si="431"/>
        <v>0</v>
      </c>
      <c r="S719" s="85">
        <f t="shared" si="432"/>
        <v>0</v>
      </c>
      <c r="T719" s="87">
        <v>338</v>
      </c>
      <c r="U719" s="82"/>
      <c r="V719" s="108">
        <f t="shared" si="433"/>
        <v>52951</v>
      </c>
      <c r="W719" s="109">
        <f t="shared" si="413"/>
        <v>0</v>
      </c>
      <c r="X719" s="95">
        <f t="shared" si="414"/>
        <v>0</v>
      </c>
      <c r="Y719" s="110">
        <f t="shared" si="415"/>
        <v>338</v>
      </c>
      <c r="Z719" s="111">
        <f t="shared" si="434"/>
        <v>0</v>
      </c>
      <c r="AA719" s="112">
        <f t="shared" si="435"/>
        <v>0</v>
      </c>
      <c r="AB719" s="112">
        <f t="shared" si="416"/>
        <v>0</v>
      </c>
      <c r="AC719" s="111">
        <f t="shared" si="447"/>
        <v>0</v>
      </c>
      <c r="AD719" s="113">
        <f t="shared" si="450"/>
        <v>0</v>
      </c>
      <c r="AE719" s="114">
        <f t="shared" si="436"/>
        <v>0</v>
      </c>
      <c r="AF719" s="86">
        <f t="shared" si="448"/>
        <v>52951</v>
      </c>
      <c r="AG719" s="86">
        <f t="shared" si="451"/>
        <v>52585</v>
      </c>
      <c r="AH719" s="211">
        <f t="shared" si="454"/>
        <v>0</v>
      </c>
      <c r="AI719" s="213">
        <f t="shared" si="452"/>
        <v>0</v>
      </c>
      <c r="AJ719" s="218">
        <f t="shared" si="449"/>
        <v>5452</v>
      </c>
      <c r="AK719" s="103">
        <f t="shared" si="437"/>
        <v>0</v>
      </c>
      <c r="AL719" s="82">
        <f t="shared" si="438"/>
        <v>0</v>
      </c>
      <c r="AM719" s="105">
        <f t="shared" si="439"/>
        <v>0</v>
      </c>
      <c r="AN719" s="87">
        <f t="shared" si="440"/>
        <v>337</v>
      </c>
      <c r="AO719" s="240">
        <f t="shared" si="441"/>
        <v>0</v>
      </c>
      <c r="AP719" s="87">
        <f t="shared" si="442"/>
        <v>0</v>
      </c>
      <c r="AQ719" s="85">
        <f t="shared" si="443"/>
        <v>0</v>
      </c>
      <c r="AR719" s="232">
        <f t="shared" si="417"/>
        <v>0</v>
      </c>
      <c r="AS719" s="112">
        <f t="shared" si="453"/>
        <v>0</v>
      </c>
      <c r="AT719" s="125">
        <f t="shared" si="418"/>
        <v>0</v>
      </c>
      <c r="AU719" s="256">
        <f t="shared" si="419"/>
        <v>0</v>
      </c>
      <c r="AV719" s="109">
        <f t="shared" si="420"/>
        <v>0</v>
      </c>
      <c r="AW719" s="199">
        <f t="shared" si="444"/>
        <v>0</v>
      </c>
      <c r="AX719" s="95">
        <f t="shared" si="421"/>
        <v>0</v>
      </c>
      <c r="AY719" s="194">
        <f t="shared" si="445"/>
        <v>0</v>
      </c>
      <c r="BA719" s="194">
        <f t="shared" si="446"/>
        <v>0</v>
      </c>
      <c r="BS719" s="96"/>
    </row>
    <row r="720" spans="1:71" hidden="1" x14ac:dyDescent="0.3">
      <c r="A720" s="21">
        <v>339</v>
      </c>
      <c r="B720" s="86">
        <f t="shared" si="406"/>
        <v>0</v>
      </c>
      <c r="C720" s="82">
        <f t="shared" si="407"/>
        <v>0</v>
      </c>
      <c r="D720" s="82">
        <f t="shared" si="409"/>
        <v>0</v>
      </c>
      <c r="E720" s="85">
        <f t="shared" si="408"/>
        <v>0</v>
      </c>
      <c r="F720" s="103">
        <f t="shared" si="422"/>
        <v>0</v>
      </c>
      <c r="G720" s="82">
        <f t="shared" si="423"/>
        <v>0</v>
      </c>
      <c r="H720" s="85">
        <f t="shared" si="424"/>
        <v>0</v>
      </c>
      <c r="I720" s="87">
        <f t="shared" si="425"/>
        <v>0</v>
      </c>
      <c r="J720" s="104">
        <f t="shared" si="426"/>
        <v>0</v>
      </c>
      <c r="K720" s="87">
        <f t="shared" si="410"/>
        <v>0</v>
      </c>
      <c r="L720" s="85">
        <f t="shared" si="411"/>
        <v>0</v>
      </c>
      <c r="M720" s="82">
        <f t="shared" si="427"/>
        <v>0</v>
      </c>
      <c r="N720" s="82">
        <f t="shared" si="412"/>
        <v>0</v>
      </c>
      <c r="O720" s="85">
        <f t="shared" si="428"/>
        <v>0</v>
      </c>
      <c r="P720" s="87">
        <f t="shared" si="429"/>
        <v>0</v>
      </c>
      <c r="Q720" s="85">
        <f t="shared" si="430"/>
        <v>0</v>
      </c>
      <c r="R720" s="87">
        <f t="shared" si="431"/>
        <v>0</v>
      </c>
      <c r="S720" s="85">
        <f t="shared" si="432"/>
        <v>0</v>
      </c>
      <c r="T720" s="87">
        <v>339</v>
      </c>
      <c r="U720" s="82"/>
      <c r="V720" s="108">
        <f t="shared" si="433"/>
        <v>52982</v>
      </c>
      <c r="W720" s="109">
        <f t="shared" si="413"/>
        <v>0</v>
      </c>
      <c r="X720" s="95">
        <f t="shared" si="414"/>
        <v>0</v>
      </c>
      <c r="Y720" s="110">
        <f t="shared" si="415"/>
        <v>339</v>
      </c>
      <c r="Z720" s="111">
        <f t="shared" si="434"/>
        <v>0</v>
      </c>
      <c r="AA720" s="112">
        <f t="shared" si="435"/>
        <v>0</v>
      </c>
      <c r="AB720" s="112">
        <f t="shared" si="416"/>
        <v>0</v>
      </c>
      <c r="AC720" s="111">
        <f t="shared" si="447"/>
        <v>0</v>
      </c>
      <c r="AD720" s="113">
        <f t="shared" si="450"/>
        <v>0</v>
      </c>
      <c r="AE720" s="114">
        <f t="shared" si="436"/>
        <v>0</v>
      </c>
      <c r="AF720" s="86">
        <f t="shared" si="448"/>
        <v>52982</v>
      </c>
      <c r="AG720" s="86">
        <f t="shared" si="451"/>
        <v>52616</v>
      </c>
      <c r="AH720" s="211">
        <f t="shared" si="454"/>
        <v>0</v>
      </c>
      <c r="AI720" s="213">
        <f t="shared" si="452"/>
        <v>0</v>
      </c>
      <c r="AJ720" s="218">
        <f t="shared" si="449"/>
        <v>5452</v>
      </c>
      <c r="AK720" s="103">
        <f t="shared" si="437"/>
        <v>0</v>
      </c>
      <c r="AL720" s="82">
        <f t="shared" si="438"/>
        <v>0</v>
      </c>
      <c r="AM720" s="105">
        <f t="shared" si="439"/>
        <v>0</v>
      </c>
      <c r="AN720" s="87">
        <f t="shared" si="440"/>
        <v>338</v>
      </c>
      <c r="AO720" s="240">
        <f t="shared" si="441"/>
        <v>0</v>
      </c>
      <c r="AP720" s="87">
        <f t="shared" si="442"/>
        <v>0</v>
      </c>
      <c r="AQ720" s="85">
        <f t="shared" si="443"/>
        <v>0</v>
      </c>
      <c r="AR720" s="232">
        <f t="shared" si="417"/>
        <v>0</v>
      </c>
      <c r="AS720" s="112">
        <f t="shared" si="453"/>
        <v>0</v>
      </c>
      <c r="AT720" s="125">
        <f t="shared" si="418"/>
        <v>0</v>
      </c>
      <c r="AU720" s="256">
        <f t="shared" si="419"/>
        <v>0</v>
      </c>
      <c r="AV720" s="109">
        <f t="shared" si="420"/>
        <v>0</v>
      </c>
      <c r="AW720" s="199">
        <f t="shared" si="444"/>
        <v>0</v>
      </c>
      <c r="AX720" s="95">
        <f t="shared" si="421"/>
        <v>0</v>
      </c>
      <c r="AY720" s="194">
        <f t="shared" si="445"/>
        <v>0</v>
      </c>
      <c r="BA720" s="194">
        <f t="shared" si="446"/>
        <v>0</v>
      </c>
      <c r="BS720" s="96"/>
    </row>
    <row r="721" spans="1:71" hidden="1" x14ac:dyDescent="0.3">
      <c r="A721" s="21">
        <v>340</v>
      </c>
      <c r="B721" s="86">
        <f t="shared" si="406"/>
        <v>0</v>
      </c>
      <c r="C721" s="82">
        <f t="shared" si="407"/>
        <v>0</v>
      </c>
      <c r="D721" s="82">
        <f t="shared" si="409"/>
        <v>0</v>
      </c>
      <c r="E721" s="85">
        <f t="shared" si="408"/>
        <v>0</v>
      </c>
      <c r="F721" s="103">
        <f t="shared" si="422"/>
        <v>0</v>
      </c>
      <c r="G721" s="82">
        <f t="shared" si="423"/>
        <v>0</v>
      </c>
      <c r="H721" s="85">
        <f t="shared" si="424"/>
        <v>0</v>
      </c>
      <c r="I721" s="87">
        <f t="shared" si="425"/>
        <v>0</v>
      </c>
      <c r="J721" s="104">
        <f t="shared" si="426"/>
        <v>0</v>
      </c>
      <c r="K721" s="87">
        <f t="shared" si="410"/>
        <v>0</v>
      </c>
      <c r="L721" s="85">
        <f t="shared" si="411"/>
        <v>0</v>
      </c>
      <c r="M721" s="82">
        <f t="shared" si="427"/>
        <v>0</v>
      </c>
      <c r="N721" s="82">
        <f t="shared" si="412"/>
        <v>0</v>
      </c>
      <c r="O721" s="85">
        <f t="shared" si="428"/>
        <v>0</v>
      </c>
      <c r="P721" s="87">
        <f t="shared" si="429"/>
        <v>0</v>
      </c>
      <c r="Q721" s="85">
        <f t="shared" si="430"/>
        <v>0</v>
      </c>
      <c r="R721" s="87">
        <f t="shared" si="431"/>
        <v>0</v>
      </c>
      <c r="S721" s="85">
        <f t="shared" si="432"/>
        <v>0</v>
      </c>
      <c r="T721" s="87">
        <v>340</v>
      </c>
      <c r="U721" s="82"/>
      <c r="V721" s="108">
        <f t="shared" si="433"/>
        <v>53013</v>
      </c>
      <c r="W721" s="109">
        <f t="shared" si="413"/>
        <v>0</v>
      </c>
      <c r="X721" s="95">
        <f t="shared" si="414"/>
        <v>0</v>
      </c>
      <c r="Y721" s="110">
        <f t="shared" si="415"/>
        <v>340</v>
      </c>
      <c r="Z721" s="111">
        <f t="shared" si="434"/>
        <v>0</v>
      </c>
      <c r="AA721" s="112">
        <f t="shared" si="435"/>
        <v>0</v>
      </c>
      <c r="AB721" s="112">
        <f t="shared" si="416"/>
        <v>0</v>
      </c>
      <c r="AC721" s="111">
        <f t="shared" si="447"/>
        <v>0</v>
      </c>
      <c r="AD721" s="113">
        <f t="shared" si="450"/>
        <v>0</v>
      </c>
      <c r="AE721" s="114">
        <f t="shared" si="436"/>
        <v>0</v>
      </c>
      <c r="AF721" s="86">
        <f t="shared" si="448"/>
        <v>53013</v>
      </c>
      <c r="AG721" s="86">
        <f t="shared" si="451"/>
        <v>52647</v>
      </c>
      <c r="AH721" s="211">
        <f t="shared" si="454"/>
        <v>0</v>
      </c>
      <c r="AI721" s="213">
        <f t="shared" si="452"/>
        <v>0</v>
      </c>
      <c r="AJ721" s="218">
        <f t="shared" si="449"/>
        <v>5452</v>
      </c>
      <c r="AK721" s="103">
        <f t="shared" si="437"/>
        <v>0</v>
      </c>
      <c r="AL721" s="82">
        <f t="shared" si="438"/>
        <v>0</v>
      </c>
      <c r="AM721" s="105">
        <f t="shared" si="439"/>
        <v>0</v>
      </c>
      <c r="AN721" s="87">
        <f t="shared" si="440"/>
        <v>339</v>
      </c>
      <c r="AO721" s="240">
        <f t="shared" si="441"/>
        <v>0</v>
      </c>
      <c r="AP721" s="87">
        <f t="shared" si="442"/>
        <v>0</v>
      </c>
      <c r="AQ721" s="85">
        <f t="shared" si="443"/>
        <v>0</v>
      </c>
      <c r="AR721" s="232">
        <f t="shared" si="417"/>
        <v>0</v>
      </c>
      <c r="AS721" s="112">
        <f t="shared" si="453"/>
        <v>0</v>
      </c>
      <c r="AT721" s="125">
        <f t="shared" si="418"/>
        <v>0</v>
      </c>
      <c r="AU721" s="256">
        <f t="shared" si="419"/>
        <v>0</v>
      </c>
      <c r="AV721" s="109">
        <f t="shared" si="420"/>
        <v>0</v>
      </c>
      <c r="AW721" s="199">
        <f t="shared" si="444"/>
        <v>0</v>
      </c>
      <c r="AX721" s="95">
        <f t="shared" si="421"/>
        <v>0</v>
      </c>
      <c r="AY721" s="194">
        <f t="shared" si="445"/>
        <v>0</v>
      </c>
      <c r="BA721" s="194">
        <f t="shared" si="446"/>
        <v>0</v>
      </c>
      <c r="BS721" s="96"/>
    </row>
    <row r="722" spans="1:71" hidden="1" x14ac:dyDescent="0.3">
      <c r="A722" s="21">
        <v>341</v>
      </c>
      <c r="B722" s="86">
        <f t="shared" si="406"/>
        <v>0</v>
      </c>
      <c r="C722" s="82">
        <f t="shared" si="407"/>
        <v>0</v>
      </c>
      <c r="D722" s="82">
        <f t="shared" si="409"/>
        <v>0</v>
      </c>
      <c r="E722" s="85">
        <f t="shared" si="408"/>
        <v>0</v>
      </c>
      <c r="F722" s="103">
        <f t="shared" si="422"/>
        <v>0</v>
      </c>
      <c r="G722" s="82">
        <f t="shared" si="423"/>
        <v>0</v>
      </c>
      <c r="H722" s="85">
        <f t="shared" si="424"/>
        <v>0</v>
      </c>
      <c r="I722" s="87">
        <f t="shared" si="425"/>
        <v>0</v>
      </c>
      <c r="J722" s="104">
        <f t="shared" si="426"/>
        <v>0</v>
      </c>
      <c r="K722" s="87">
        <f t="shared" si="410"/>
        <v>0</v>
      </c>
      <c r="L722" s="85">
        <f t="shared" si="411"/>
        <v>0</v>
      </c>
      <c r="M722" s="82">
        <f t="shared" si="427"/>
        <v>0</v>
      </c>
      <c r="N722" s="82">
        <f t="shared" si="412"/>
        <v>0</v>
      </c>
      <c r="O722" s="85">
        <f t="shared" si="428"/>
        <v>0</v>
      </c>
      <c r="P722" s="87">
        <f t="shared" si="429"/>
        <v>0</v>
      </c>
      <c r="Q722" s="85">
        <f t="shared" si="430"/>
        <v>0</v>
      </c>
      <c r="R722" s="87">
        <f t="shared" si="431"/>
        <v>0</v>
      </c>
      <c r="S722" s="85">
        <f t="shared" si="432"/>
        <v>0</v>
      </c>
      <c r="T722" s="87">
        <v>341</v>
      </c>
      <c r="U722" s="82"/>
      <c r="V722" s="108">
        <f t="shared" si="433"/>
        <v>53041</v>
      </c>
      <c r="W722" s="109">
        <f t="shared" si="413"/>
        <v>0</v>
      </c>
      <c r="X722" s="95">
        <f t="shared" si="414"/>
        <v>0</v>
      </c>
      <c r="Y722" s="110">
        <f t="shared" si="415"/>
        <v>341</v>
      </c>
      <c r="Z722" s="111">
        <f t="shared" si="434"/>
        <v>0</v>
      </c>
      <c r="AA722" s="112">
        <f t="shared" si="435"/>
        <v>0</v>
      </c>
      <c r="AB722" s="112">
        <f t="shared" si="416"/>
        <v>0</v>
      </c>
      <c r="AC722" s="111">
        <f t="shared" si="447"/>
        <v>0</v>
      </c>
      <c r="AD722" s="113">
        <f t="shared" si="450"/>
        <v>0</v>
      </c>
      <c r="AE722" s="114">
        <f t="shared" si="436"/>
        <v>0</v>
      </c>
      <c r="AF722" s="86">
        <f t="shared" si="448"/>
        <v>53041</v>
      </c>
      <c r="AG722" s="86">
        <f t="shared" si="451"/>
        <v>52676</v>
      </c>
      <c r="AH722" s="211">
        <f t="shared" si="454"/>
        <v>0</v>
      </c>
      <c r="AI722" s="213">
        <f t="shared" si="452"/>
        <v>0</v>
      </c>
      <c r="AJ722" s="218">
        <f t="shared" si="449"/>
        <v>5452</v>
      </c>
      <c r="AK722" s="103">
        <f t="shared" si="437"/>
        <v>0</v>
      </c>
      <c r="AL722" s="82">
        <f t="shared" si="438"/>
        <v>0</v>
      </c>
      <c r="AM722" s="105">
        <f t="shared" si="439"/>
        <v>0</v>
      </c>
      <c r="AN722" s="87">
        <f t="shared" si="440"/>
        <v>340</v>
      </c>
      <c r="AO722" s="240">
        <f t="shared" si="441"/>
        <v>0</v>
      </c>
      <c r="AP722" s="87">
        <f t="shared" si="442"/>
        <v>0</v>
      </c>
      <c r="AQ722" s="85">
        <f t="shared" si="443"/>
        <v>0</v>
      </c>
      <c r="AR722" s="232">
        <f t="shared" si="417"/>
        <v>0</v>
      </c>
      <c r="AS722" s="112">
        <f t="shared" si="453"/>
        <v>0</v>
      </c>
      <c r="AT722" s="125">
        <f t="shared" si="418"/>
        <v>0</v>
      </c>
      <c r="AU722" s="256">
        <f t="shared" si="419"/>
        <v>0</v>
      </c>
      <c r="AV722" s="109">
        <f t="shared" si="420"/>
        <v>0</v>
      </c>
      <c r="AW722" s="199">
        <f t="shared" si="444"/>
        <v>0</v>
      </c>
      <c r="AX722" s="95">
        <f t="shared" si="421"/>
        <v>0</v>
      </c>
      <c r="AY722" s="194">
        <f t="shared" si="445"/>
        <v>0</v>
      </c>
      <c r="BA722" s="194">
        <f t="shared" si="446"/>
        <v>0</v>
      </c>
      <c r="BS722" s="96"/>
    </row>
    <row r="723" spans="1:71" hidden="1" x14ac:dyDescent="0.3">
      <c r="A723" s="21">
        <v>342</v>
      </c>
      <c r="B723" s="86">
        <f t="shared" si="406"/>
        <v>0</v>
      </c>
      <c r="C723" s="82">
        <f t="shared" si="407"/>
        <v>0</v>
      </c>
      <c r="D723" s="82">
        <f t="shared" si="409"/>
        <v>0</v>
      </c>
      <c r="E723" s="85">
        <f t="shared" si="408"/>
        <v>0</v>
      </c>
      <c r="F723" s="103">
        <f t="shared" si="422"/>
        <v>0</v>
      </c>
      <c r="G723" s="82">
        <f t="shared" si="423"/>
        <v>0</v>
      </c>
      <c r="H723" s="85">
        <f t="shared" si="424"/>
        <v>0</v>
      </c>
      <c r="I723" s="87">
        <f t="shared" si="425"/>
        <v>0</v>
      </c>
      <c r="J723" s="104">
        <f t="shared" si="426"/>
        <v>0</v>
      </c>
      <c r="K723" s="87">
        <f t="shared" si="410"/>
        <v>0</v>
      </c>
      <c r="L723" s="85">
        <f t="shared" si="411"/>
        <v>0</v>
      </c>
      <c r="M723" s="82">
        <f t="shared" si="427"/>
        <v>0</v>
      </c>
      <c r="N723" s="82">
        <f t="shared" si="412"/>
        <v>0</v>
      </c>
      <c r="O723" s="85">
        <f t="shared" si="428"/>
        <v>0</v>
      </c>
      <c r="P723" s="87">
        <f t="shared" si="429"/>
        <v>0</v>
      </c>
      <c r="Q723" s="85">
        <f t="shared" si="430"/>
        <v>0</v>
      </c>
      <c r="R723" s="87">
        <f t="shared" si="431"/>
        <v>0</v>
      </c>
      <c r="S723" s="85">
        <f t="shared" si="432"/>
        <v>0</v>
      </c>
      <c r="T723" s="87">
        <v>342</v>
      </c>
      <c r="U723" s="82"/>
      <c r="V723" s="108">
        <f t="shared" si="433"/>
        <v>53072</v>
      </c>
      <c r="W723" s="109">
        <f t="shared" si="413"/>
        <v>0</v>
      </c>
      <c r="X723" s="95">
        <f t="shared" si="414"/>
        <v>0</v>
      </c>
      <c r="Y723" s="110">
        <f t="shared" si="415"/>
        <v>342</v>
      </c>
      <c r="Z723" s="111">
        <f t="shared" si="434"/>
        <v>0</v>
      </c>
      <c r="AA723" s="112">
        <f t="shared" si="435"/>
        <v>0</v>
      </c>
      <c r="AB723" s="112">
        <f t="shared" si="416"/>
        <v>0</v>
      </c>
      <c r="AC723" s="111">
        <f t="shared" si="447"/>
        <v>0</v>
      </c>
      <c r="AD723" s="113">
        <f t="shared" si="450"/>
        <v>0</v>
      </c>
      <c r="AE723" s="114">
        <f t="shared" si="436"/>
        <v>0</v>
      </c>
      <c r="AF723" s="86">
        <f t="shared" si="448"/>
        <v>53072</v>
      </c>
      <c r="AG723" s="86">
        <f t="shared" si="451"/>
        <v>52707</v>
      </c>
      <c r="AH723" s="211">
        <f t="shared" si="454"/>
        <v>0</v>
      </c>
      <c r="AI723" s="213">
        <f t="shared" si="452"/>
        <v>0</v>
      </c>
      <c r="AJ723" s="218">
        <f t="shared" si="449"/>
        <v>5452</v>
      </c>
      <c r="AK723" s="103">
        <f t="shared" si="437"/>
        <v>0</v>
      </c>
      <c r="AL723" s="82">
        <f t="shared" si="438"/>
        <v>0</v>
      </c>
      <c r="AM723" s="105">
        <f t="shared" si="439"/>
        <v>0</v>
      </c>
      <c r="AN723" s="87">
        <f t="shared" si="440"/>
        <v>341</v>
      </c>
      <c r="AO723" s="240">
        <f t="shared" si="441"/>
        <v>0</v>
      </c>
      <c r="AP723" s="87">
        <f t="shared" si="442"/>
        <v>0</v>
      </c>
      <c r="AQ723" s="85">
        <f t="shared" si="443"/>
        <v>0</v>
      </c>
      <c r="AR723" s="232">
        <f t="shared" si="417"/>
        <v>0</v>
      </c>
      <c r="AS723" s="112">
        <f t="shared" si="453"/>
        <v>0</v>
      </c>
      <c r="AT723" s="125">
        <f t="shared" si="418"/>
        <v>0</v>
      </c>
      <c r="AU723" s="256">
        <f t="shared" si="419"/>
        <v>0</v>
      </c>
      <c r="AV723" s="109">
        <f t="shared" si="420"/>
        <v>0</v>
      </c>
      <c r="AW723" s="199">
        <f t="shared" si="444"/>
        <v>0</v>
      </c>
      <c r="AX723" s="95">
        <f t="shared" si="421"/>
        <v>0</v>
      </c>
      <c r="AY723" s="194">
        <f t="shared" si="445"/>
        <v>0</v>
      </c>
      <c r="BA723" s="194">
        <f t="shared" si="446"/>
        <v>0</v>
      </c>
      <c r="BS723" s="96"/>
    </row>
    <row r="724" spans="1:71" hidden="1" x14ac:dyDescent="0.3">
      <c r="A724" s="21">
        <v>343</v>
      </c>
      <c r="B724" s="86">
        <f t="shared" si="406"/>
        <v>0</v>
      </c>
      <c r="C724" s="82">
        <f t="shared" si="407"/>
        <v>0</v>
      </c>
      <c r="D724" s="82">
        <f t="shared" si="409"/>
        <v>0</v>
      </c>
      <c r="E724" s="85">
        <f t="shared" si="408"/>
        <v>0</v>
      </c>
      <c r="F724" s="103">
        <f t="shared" si="422"/>
        <v>0</v>
      </c>
      <c r="G724" s="82">
        <f t="shared" si="423"/>
        <v>0</v>
      </c>
      <c r="H724" s="85">
        <f t="shared" si="424"/>
        <v>0</v>
      </c>
      <c r="I724" s="87">
        <f t="shared" si="425"/>
        <v>0</v>
      </c>
      <c r="J724" s="104">
        <f t="shared" si="426"/>
        <v>0</v>
      </c>
      <c r="K724" s="87">
        <f t="shared" si="410"/>
        <v>0</v>
      </c>
      <c r="L724" s="85">
        <f t="shared" si="411"/>
        <v>0</v>
      </c>
      <c r="M724" s="82">
        <f t="shared" si="427"/>
        <v>0</v>
      </c>
      <c r="N724" s="82">
        <f t="shared" si="412"/>
        <v>0</v>
      </c>
      <c r="O724" s="85">
        <f t="shared" si="428"/>
        <v>0</v>
      </c>
      <c r="P724" s="87">
        <f t="shared" si="429"/>
        <v>0</v>
      </c>
      <c r="Q724" s="85">
        <f t="shared" si="430"/>
        <v>0</v>
      </c>
      <c r="R724" s="87">
        <f t="shared" si="431"/>
        <v>0</v>
      </c>
      <c r="S724" s="85">
        <f t="shared" si="432"/>
        <v>0</v>
      </c>
      <c r="T724" s="87">
        <v>343</v>
      </c>
      <c r="U724" s="82"/>
      <c r="V724" s="108">
        <f t="shared" si="433"/>
        <v>53102</v>
      </c>
      <c r="W724" s="109">
        <f t="shared" si="413"/>
        <v>0</v>
      </c>
      <c r="X724" s="95">
        <f t="shared" si="414"/>
        <v>0</v>
      </c>
      <c r="Y724" s="110">
        <f t="shared" si="415"/>
        <v>343</v>
      </c>
      <c r="Z724" s="111">
        <f t="shared" si="434"/>
        <v>0</v>
      </c>
      <c r="AA724" s="112">
        <f t="shared" si="435"/>
        <v>0</v>
      </c>
      <c r="AB724" s="112">
        <f t="shared" si="416"/>
        <v>0</v>
      </c>
      <c r="AC724" s="111">
        <f t="shared" si="447"/>
        <v>0</v>
      </c>
      <c r="AD724" s="113">
        <f t="shared" si="450"/>
        <v>0</v>
      </c>
      <c r="AE724" s="114">
        <f t="shared" si="436"/>
        <v>0</v>
      </c>
      <c r="AF724" s="86">
        <f t="shared" si="448"/>
        <v>53102</v>
      </c>
      <c r="AG724" s="86">
        <f t="shared" si="451"/>
        <v>52737</v>
      </c>
      <c r="AH724" s="211">
        <f t="shared" si="454"/>
        <v>0</v>
      </c>
      <c r="AI724" s="213">
        <f t="shared" si="452"/>
        <v>0</v>
      </c>
      <c r="AJ724" s="218">
        <f t="shared" si="449"/>
        <v>5452</v>
      </c>
      <c r="AK724" s="103">
        <f t="shared" si="437"/>
        <v>0</v>
      </c>
      <c r="AL724" s="82">
        <f t="shared" si="438"/>
        <v>0</v>
      </c>
      <c r="AM724" s="105">
        <f t="shared" si="439"/>
        <v>0</v>
      </c>
      <c r="AN724" s="87">
        <f t="shared" si="440"/>
        <v>342</v>
      </c>
      <c r="AO724" s="240">
        <f t="shared" si="441"/>
        <v>0</v>
      </c>
      <c r="AP724" s="87">
        <f t="shared" si="442"/>
        <v>0</v>
      </c>
      <c r="AQ724" s="85">
        <f t="shared" si="443"/>
        <v>0</v>
      </c>
      <c r="AR724" s="232">
        <f t="shared" si="417"/>
        <v>0</v>
      </c>
      <c r="AS724" s="112">
        <f t="shared" si="453"/>
        <v>0</v>
      </c>
      <c r="AT724" s="125">
        <f t="shared" si="418"/>
        <v>0</v>
      </c>
      <c r="AU724" s="256">
        <f t="shared" si="419"/>
        <v>0</v>
      </c>
      <c r="AV724" s="109">
        <f t="shared" si="420"/>
        <v>0</v>
      </c>
      <c r="AW724" s="199">
        <f t="shared" si="444"/>
        <v>0</v>
      </c>
      <c r="AX724" s="95">
        <f t="shared" si="421"/>
        <v>0</v>
      </c>
      <c r="AY724" s="194">
        <f t="shared" si="445"/>
        <v>0</v>
      </c>
      <c r="BA724" s="194">
        <f t="shared" si="446"/>
        <v>0</v>
      </c>
      <c r="BS724" s="96"/>
    </row>
    <row r="725" spans="1:71" hidden="1" x14ac:dyDescent="0.3">
      <c r="A725" s="21">
        <v>344</v>
      </c>
      <c r="B725" s="86">
        <f t="shared" si="406"/>
        <v>0</v>
      </c>
      <c r="C725" s="82">
        <f t="shared" si="407"/>
        <v>0</v>
      </c>
      <c r="D725" s="82">
        <f t="shared" si="409"/>
        <v>0</v>
      </c>
      <c r="E725" s="85">
        <f t="shared" si="408"/>
        <v>0</v>
      </c>
      <c r="F725" s="103">
        <f t="shared" si="422"/>
        <v>0</v>
      </c>
      <c r="G725" s="82">
        <f t="shared" si="423"/>
        <v>0</v>
      </c>
      <c r="H725" s="85">
        <f t="shared" si="424"/>
        <v>0</v>
      </c>
      <c r="I725" s="87">
        <f t="shared" si="425"/>
        <v>0</v>
      </c>
      <c r="J725" s="104">
        <f t="shared" si="426"/>
        <v>0</v>
      </c>
      <c r="K725" s="87">
        <f t="shared" si="410"/>
        <v>0</v>
      </c>
      <c r="L725" s="85">
        <f t="shared" si="411"/>
        <v>0</v>
      </c>
      <c r="M725" s="82">
        <f t="shared" si="427"/>
        <v>0</v>
      </c>
      <c r="N725" s="82">
        <f t="shared" si="412"/>
        <v>0</v>
      </c>
      <c r="O725" s="85">
        <f t="shared" si="428"/>
        <v>0</v>
      </c>
      <c r="P725" s="87">
        <f t="shared" si="429"/>
        <v>0</v>
      </c>
      <c r="Q725" s="85">
        <f t="shared" si="430"/>
        <v>0</v>
      </c>
      <c r="R725" s="87">
        <f t="shared" si="431"/>
        <v>0</v>
      </c>
      <c r="S725" s="85">
        <f t="shared" si="432"/>
        <v>0</v>
      </c>
      <c r="T725" s="87">
        <v>344</v>
      </c>
      <c r="U725" s="82"/>
      <c r="V725" s="108">
        <f t="shared" si="433"/>
        <v>53133</v>
      </c>
      <c r="W725" s="109">
        <f t="shared" si="413"/>
        <v>0</v>
      </c>
      <c r="X725" s="95">
        <f t="shared" si="414"/>
        <v>0</v>
      </c>
      <c r="Y725" s="110">
        <f t="shared" si="415"/>
        <v>344</v>
      </c>
      <c r="Z725" s="111">
        <f t="shared" si="434"/>
        <v>0</v>
      </c>
      <c r="AA725" s="112">
        <f t="shared" si="435"/>
        <v>0</v>
      </c>
      <c r="AB725" s="112">
        <f t="shared" si="416"/>
        <v>0</v>
      </c>
      <c r="AC725" s="111">
        <f t="shared" si="447"/>
        <v>0</v>
      </c>
      <c r="AD725" s="113">
        <f t="shared" si="450"/>
        <v>0</v>
      </c>
      <c r="AE725" s="114">
        <f t="shared" si="436"/>
        <v>0</v>
      </c>
      <c r="AF725" s="86">
        <f t="shared" si="448"/>
        <v>53133</v>
      </c>
      <c r="AG725" s="86">
        <f t="shared" si="451"/>
        <v>52768</v>
      </c>
      <c r="AH725" s="211">
        <f t="shared" si="454"/>
        <v>0</v>
      </c>
      <c r="AI725" s="213">
        <f t="shared" si="452"/>
        <v>0</v>
      </c>
      <c r="AJ725" s="218">
        <f t="shared" si="449"/>
        <v>5452</v>
      </c>
      <c r="AK725" s="103">
        <f t="shared" si="437"/>
        <v>0</v>
      </c>
      <c r="AL725" s="82">
        <f t="shared" si="438"/>
        <v>0</v>
      </c>
      <c r="AM725" s="105">
        <f t="shared" si="439"/>
        <v>0</v>
      </c>
      <c r="AN725" s="87">
        <f t="shared" si="440"/>
        <v>343</v>
      </c>
      <c r="AO725" s="240">
        <f t="shared" si="441"/>
        <v>0</v>
      </c>
      <c r="AP725" s="87">
        <f t="shared" si="442"/>
        <v>0</v>
      </c>
      <c r="AQ725" s="85">
        <f t="shared" si="443"/>
        <v>0</v>
      </c>
      <c r="AR725" s="232">
        <f t="shared" si="417"/>
        <v>0</v>
      </c>
      <c r="AS725" s="112">
        <f t="shared" si="453"/>
        <v>0</v>
      </c>
      <c r="AT725" s="125">
        <f t="shared" si="418"/>
        <v>0</v>
      </c>
      <c r="AU725" s="256">
        <f t="shared" si="419"/>
        <v>0</v>
      </c>
      <c r="AV725" s="109">
        <f t="shared" si="420"/>
        <v>0</v>
      </c>
      <c r="AW725" s="199">
        <f t="shared" si="444"/>
        <v>0</v>
      </c>
      <c r="AX725" s="95">
        <f t="shared" si="421"/>
        <v>0</v>
      </c>
      <c r="AY725" s="194">
        <f t="shared" si="445"/>
        <v>0</v>
      </c>
      <c r="BA725" s="194">
        <f t="shared" si="446"/>
        <v>0</v>
      </c>
      <c r="BS725" s="96"/>
    </row>
    <row r="726" spans="1:71" hidden="1" x14ac:dyDescent="0.3">
      <c r="A726" s="21">
        <v>345</v>
      </c>
      <c r="B726" s="86">
        <f t="shared" si="406"/>
        <v>0</v>
      </c>
      <c r="C726" s="82">
        <f t="shared" si="407"/>
        <v>0</v>
      </c>
      <c r="D726" s="82">
        <f t="shared" si="409"/>
        <v>0</v>
      </c>
      <c r="E726" s="85">
        <f t="shared" si="408"/>
        <v>0</v>
      </c>
      <c r="F726" s="103">
        <f t="shared" si="422"/>
        <v>0</v>
      </c>
      <c r="G726" s="82">
        <f t="shared" si="423"/>
        <v>0</v>
      </c>
      <c r="H726" s="85">
        <f t="shared" si="424"/>
        <v>0</v>
      </c>
      <c r="I726" s="87">
        <f t="shared" si="425"/>
        <v>0</v>
      </c>
      <c r="J726" s="104">
        <f t="shared" si="426"/>
        <v>0</v>
      </c>
      <c r="K726" s="87">
        <f t="shared" si="410"/>
        <v>0</v>
      </c>
      <c r="L726" s="85">
        <f t="shared" si="411"/>
        <v>0</v>
      </c>
      <c r="M726" s="82">
        <f t="shared" si="427"/>
        <v>0</v>
      </c>
      <c r="N726" s="82">
        <f t="shared" si="412"/>
        <v>0</v>
      </c>
      <c r="O726" s="85">
        <f t="shared" si="428"/>
        <v>0</v>
      </c>
      <c r="P726" s="87">
        <f t="shared" si="429"/>
        <v>0</v>
      </c>
      <c r="Q726" s="85">
        <f t="shared" si="430"/>
        <v>0</v>
      </c>
      <c r="R726" s="87">
        <f t="shared" si="431"/>
        <v>0</v>
      </c>
      <c r="S726" s="85">
        <f t="shared" si="432"/>
        <v>0</v>
      </c>
      <c r="T726" s="87">
        <v>345</v>
      </c>
      <c r="U726" s="82"/>
      <c r="V726" s="108">
        <f t="shared" si="433"/>
        <v>53163</v>
      </c>
      <c r="W726" s="109">
        <f t="shared" si="413"/>
        <v>0</v>
      </c>
      <c r="X726" s="95">
        <f t="shared" si="414"/>
        <v>0</v>
      </c>
      <c r="Y726" s="110">
        <f t="shared" si="415"/>
        <v>345</v>
      </c>
      <c r="Z726" s="111">
        <f t="shared" si="434"/>
        <v>0</v>
      </c>
      <c r="AA726" s="112">
        <f t="shared" si="435"/>
        <v>0</v>
      </c>
      <c r="AB726" s="112">
        <f t="shared" si="416"/>
        <v>0</v>
      </c>
      <c r="AC726" s="111">
        <f t="shared" si="447"/>
        <v>0</v>
      </c>
      <c r="AD726" s="113">
        <f t="shared" si="450"/>
        <v>0</v>
      </c>
      <c r="AE726" s="114">
        <f t="shared" si="436"/>
        <v>0</v>
      </c>
      <c r="AF726" s="86">
        <f t="shared" si="448"/>
        <v>53163</v>
      </c>
      <c r="AG726" s="86">
        <f t="shared" si="451"/>
        <v>52798</v>
      </c>
      <c r="AH726" s="211">
        <f t="shared" si="454"/>
        <v>0</v>
      </c>
      <c r="AI726" s="213">
        <f t="shared" si="452"/>
        <v>0</v>
      </c>
      <c r="AJ726" s="218">
        <f t="shared" si="449"/>
        <v>5452</v>
      </c>
      <c r="AK726" s="103">
        <f t="shared" si="437"/>
        <v>0</v>
      </c>
      <c r="AL726" s="82">
        <f t="shared" si="438"/>
        <v>0</v>
      </c>
      <c r="AM726" s="105">
        <f t="shared" si="439"/>
        <v>0</v>
      </c>
      <c r="AN726" s="87">
        <f t="shared" si="440"/>
        <v>344</v>
      </c>
      <c r="AO726" s="240">
        <f t="shared" si="441"/>
        <v>0</v>
      </c>
      <c r="AP726" s="87">
        <f t="shared" si="442"/>
        <v>0</v>
      </c>
      <c r="AQ726" s="85">
        <f t="shared" si="443"/>
        <v>0</v>
      </c>
      <c r="AR726" s="232">
        <f t="shared" si="417"/>
        <v>0</v>
      </c>
      <c r="AS726" s="112">
        <f t="shared" si="453"/>
        <v>0</v>
      </c>
      <c r="AT726" s="125">
        <f t="shared" si="418"/>
        <v>0</v>
      </c>
      <c r="AU726" s="256">
        <f t="shared" si="419"/>
        <v>0</v>
      </c>
      <c r="AV726" s="109">
        <f t="shared" si="420"/>
        <v>0</v>
      </c>
      <c r="AW726" s="199">
        <f t="shared" si="444"/>
        <v>0</v>
      </c>
      <c r="AX726" s="95">
        <f t="shared" si="421"/>
        <v>0</v>
      </c>
      <c r="AY726" s="194">
        <f t="shared" si="445"/>
        <v>0</v>
      </c>
      <c r="BA726" s="194">
        <f t="shared" si="446"/>
        <v>0</v>
      </c>
      <c r="BS726" s="96"/>
    </row>
    <row r="727" spans="1:71" hidden="1" x14ac:dyDescent="0.3">
      <c r="A727" s="21">
        <v>346</v>
      </c>
      <c r="B727" s="86">
        <f t="shared" si="406"/>
        <v>0</v>
      </c>
      <c r="C727" s="82">
        <f t="shared" si="407"/>
        <v>0</v>
      </c>
      <c r="D727" s="82">
        <f t="shared" si="409"/>
        <v>0</v>
      </c>
      <c r="E727" s="85">
        <f t="shared" si="408"/>
        <v>0</v>
      </c>
      <c r="F727" s="103">
        <f t="shared" si="422"/>
        <v>0</v>
      </c>
      <c r="G727" s="82">
        <f t="shared" si="423"/>
        <v>0</v>
      </c>
      <c r="H727" s="85">
        <f t="shared" si="424"/>
        <v>0</v>
      </c>
      <c r="I727" s="87">
        <f t="shared" si="425"/>
        <v>0</v>
      </c>
      <c r="J727" s="104">
        <f t="shared" si="426"/>
        <v>0</v>
      </c>
      <c r="K727" s="87">
        <f t="shared" si="410"/>
        <v>0</v>
      </c>
      <c r="L727" s="85">
        <f t="shared" si="411"/>
        <v>0</v>
      </c>
      <c r="M727" s="82">
        <f t="shared" si="427"/>
        <v>0</v>
      </c>
      <c r="N727" s="82">
        <f t="shared" si="412"/>
        <v>0</v>
      </c>
      <c r="O727" s="85">
        <f t="shared" si="428"/>
        <v>0</v>
      </c>
      <c r="P727" s="87">
        <f t="shared" si="429"/>
        <v>0</v>
      </c>
      <c r="Q727" s="85">
        <f t="shared" si="430"/>
        <v>0</v>
      </c>
      <c r="R727" s="87">
        <f t="shared" si="431"/>
        <v>0</v>
      </c>
      <c r="S727" s="85">
        <f t="shared" si="432"/>
        <v>0</v>
      </c>
      <c r="T727" s="87">
        <v>346</v>
      </c>
      <c r="U727" s="82"/>
      <c r="V727" s="108">
        <f t="shared" si="433"/>
        <v>53194</v>
      </c>
      <c r="W727" s="109">
        <f t="shared" si="413"/>
        <v>0</v>
      </c>
      <c r="X727" s="95">
        <f t="shared" si="414"/>
        <v>0</v>
      </c>
      <c r="Y727" s="110">
        <f t="shared" si="415"/>
        <v>346</v>
      </c>
      <c r="Z727" s="111">
        <f t="shared" si="434"/>
        <v>0</v>
      </c>
      <c r="AA727" s="112">
        <f t="shared" si="435"/>
        <v>0</v>
      </c>
      <c r="AB727" s="112">
        <f t="shared" si="416"/>
        <v>0</v>
      </c>
      <c r="AC727" s="111">
        <f t="shared" si="447"/>
        <v>0</v>
      </c>
      <c r="AD727" s="113">
        <f t="shared" si="450"/>
        <v>0</v>
      </c>
      <c r="AE727" s="114">
        <f t="shared" si="436"/>
        <v>0</v>
      </c>
      <c r="AF727" s="86">
        <f t="shared" si="448"/>
        <v>53194</v>
      </c>
      <c r="AG727" s="86">
        <f t="shared" si="451"/>
        <v>52829</v>
      </c>
      <c r="AH727" s="211">
        <f t="shared" si="454"/>
        <v>0</v>
      </c>
      <c r="AI727" s="213">
        <f t="shared" si="452"/>
        <v>0</v>
      </c>
      <c r="AJ727" s="218">
        <f t="shared" si="449"/>
        <v>5452</v>
      </c>
      <c r="AK727" s="103">
        <f t="shared" si="437"/>
        <v>0</v>
      </c>
      <c r="AL727" s="82">
        <f t="shared" si="438"/>
        <v>0</v>
      </c>
      <c r="AM727" s="105">
        <f t="shared" si="439"/>
        <v>0</v>
      </c>
      <c r="AN727" s="87">
        <f t="shared" si="440"/>
        <v>345</v>
      </c>
      <c r="AO727" s="240">
        <f t="shared" si="441"/>
        <v>0</v>
      </c>
      <c r="AP727" s="87">
        <f t="shared" si="442"/>
        <v>0</v>
      </c>
      <c r="AQ727" s="85">
        <f t="shared" si="443"/>
        <v>0</v>
      </c>
      <c r="AR727" s="232">
        <f t="shared" si="417"/>
        <v>0</v>
      </c>
      <c r="AS727" s="112">
        <f t="shared" si="453"/>
        <v>0</v>
      </c>
      <c r="AT727" s="125">
        <f t="shared" si="418"/>
        <v>0</v>
      </c>
      <c r="AU727" s="256">
        <f t="shared" si="419"/>
        <v>0</v>
      </c>
      <c r="AV727" s="109">
        <f t="shared" si="420"/>
        <v>0</v>
      </c>
      <c r="AW727" s="199">
        <f t="shared" si="444"/>
        <v>0</v>
      </c>
      <c r="AX727" s="95">
        <f t="shared" si="421"/>
        <v>0</v>
      </c>
      <c r="AY727" s="194">
        <f t="shared" si="445"/>
        <v>0</v>
      </c>
      <c r="BA727" s="194">
        <f t="shared" si="446"/>
        <v>0</v>
      </c>
      <c r="BS727" s="96"/>
    </row>
    <row r="728" spans="1:71" hidden="1" x14ac:dyDescent="0.3">
      <c r="A728" s="21">
        <v>347</v>
      </c>
      <c r="B728" s="86">
        <f t="shared" si="406"/>
        <v>0</v>
      </c>
      <c r="C728" s="82">
        <f t="shared" si="407"/>
        <v>0</v>
      </c>
      <c r="D728" s="82">
        <f t="shared" si="409"/>
        <v>0</v>
      </c>
      <c r="E728" s="85">
        <f t="shared" si="408"/>
        <v>0</v>
      </c>
      <c r="F728" s="103">
        <f t="shared" si="422"/>
        <v>0</v>
      </c>
      <c r="G728" s="82">
        <f t="shared" si="423"/>
        <v>0</v>
      </c>
      <c r="H728" s="85">
        <f t="shared" si="424"/>
        <v>0</v>
      </c>
      <c r="I728" s="87">
        <f t="shared" si="425"/>
        <v>0</v>
      </c>
      <c r="J728" s="104">
        <f t="shared" si="426"/>
        <v>0</v>
      </c>
      <c r="K728" s="87">
        <f t="shared" si="410"/>
        <v>0</v>
      </c>
      <c r="L728" s="85">
        <f t="shared" si="411"/>
        <v>0</v>
      </c>
      <c r="M728" s="82">
        <f t="shared" si="427"/>
        <v>0</v>
      </c>
      <c r="N728" s="82">
        <f t="shared" si="412"/>
        <v>0</v>
      </c>
      <c r="O728" s="85">
        <f t="shared" si="428"/>
        <v>0</v>
      </c>
      <c r="P728" s="87">
        <f t="shared" si="429"/>
        <v>0</v>
      </c>
      <c r="Q728" s="85">
        <f t="shared" si="430"/>
        <v>0</v>
      </c>
      <c r="R728" s="87">
        <f t="shared" si="431"/>
        <v>0</v>
      </c>
      <c r="S728" s="85">
        <f t="shared" si="432"/>
        <v>0</v>
      </c>
      <c r="T728" s="87">
        <v>347</v>
      </c>
      <c r="U728" s="82"/>
      <c r="V728" s="108">
        <f t="shared" si="433"/>
        <v>53225</v>
      </c>
      <c r="W728" s="109">
        <f t="shared" si="413"/>
        <v>0</v>
      </c>
      <c r="X728" s="95">
        <f t="shared" si="414"/>
        <v>0</v>
      </c>
      <c r="Y728" s="110">
        <f t="shared" si="415"/>
        <v>347</v>
      </c>
      <c r="Z728" s="111">
        <f t="shared" si="434"/>
        <v>0</v>
      </c>
      <c r="AA728" s="112">
        <f t="shared" si="435"/>
        <v>0</v>
      </c>
      <c r="AB728" s="112">
        <f t="shared" si="416"/>
        <v>0</v>
      </c>
      <c r="AC728" s="111">
        <f t="shared" si="447"/>
        <v>0</v>
      </c>
      <c r="AD728" s="113">
        <f t="shared" si="450"/>
        <v>0</v>
      </c>
      <c r="AE728" s="114">
        <f t="shared" si="436"/>
        <v>0</v>
      </c>
      <c r="AF728" s="86">
        <f t="shared" si="448"/>
        <v>53225</v>
      </c>
      <c r="AG728" s="86">
        <f t="shared" si="451"/>
        <v>52860</v>
      </c>
      <c r="AH728" s="211">
        <f t="shared" si="454"/>
        <v>0</v>
      </c>
      <c r="AI728" s="213">
        <f t="shared" si="452"/>
        <v>0</v>
      </c>
      <c r="AJ728" s="218">
        <f t="shared" si="449"/>
        <v>5452</v>
      </c>
      <c r="AK728" s="103">
        <f t="shared" si="437"/>
        <v>0</v>
      </c>
      <c r="AL728" s="82">
        <f t="shared" si="438"/>
        <v>0</v>
      </c>
      <c r="AM728" s="105">
        <f t="shared" si="439"/>
        <v>0</v>
      </c>
      <c r="AN728" s="87">
        <f t="shared" si="440"/>
        <v>346</v>
      </c>
      <c r="AO728" s="240">
        <f t="shared" si="441"/>
        <v>0</v>
      </c>
      <c r="AP728" s="87">
        <f t="shared" si="442"/>
        <v>0</v>
      </c>
      <c r="AQ728" s="85">
        <f t="shared" si="443"/>
        <v>0</v>
      </c>
      <c r="AR728" s="232">
        <f t="shared" si="417"/>
        <v>0</v>
      </c>
      <c r="AS728" s="112">
        <f t="shared" si="453"/>
        <v>0</v>
      </c>
      <c r="AT728" s="125">
        <f t="shared" si="418"/>
        <v>0</v>
      </c>
      <c r="AU728" s="256">
        <f t="shared" si="419"/>
        <v>0</v>
      </c>
      <c r="AV728" s="109">
        <f t="shared" si="420"/>
        <v>0</v>
      </c>
      <c r="AW728" s="199">
        <f t="shared" si="444"/>
        <v>0</v>
      </c>
      <c r="AX728" s="95">
        <f t="shared" si="421"/>
        <v>0</v>
      </c>
      <c r="AY728" s="194">
        <f t="shared" si="445"/>
        <v>0</v>
      </c>
      <c r="BA728" s="194">
        <f t="shared" si="446"/>
        <v>0</v>
      </c>
      <c r="BS728" s="96"/>
    </row>
    <row r="729" spans="1:71" hidden="1" x14ac:dyDescent="0.3">
      <c r="A729" s="21">
        <v>348</v>
      </c>
      <c r="B729" s="86">
        <f t="shared" si="406"/>
        <v>0</v>
      </c>
      <c r="C729" s="82">
        <f t="shared" si="407"/>
        <v>0</v>
      </c>
      <c r="D729" s="82">
        <f t="shared" si="409"/>
        <v>0</v>
      </c>
      <c r="E729" s="85">
        <f t="shared" si="408"/>
        <v>0</v>
      </c>
      <c r="F729" s="103">
        <f t="shared" si="422"/>
        <v>0</v>
      </c>
      <c r="G729" s="82">
        <f t="shared" si="423"/>
        <v>0</v>
      </c>
      <c r="H729" s="85">
        <f t="shared" si="424"/>
        <v>0</v>
      </c>
      <c r="I729" s="87">
        <f t="shared" si="425"/>
        <v>0</v>
      </c>
      <c r="J729" s="104">
        <f t="shared" si="426"/>
        <v>0</v>
      </c>
      <c r="K729" s="87">
        <f t="shared" si="410"/>
        <v>0</v>
      </c>
      <c r="L729" s="85">
        <f t="shared" si="411"/>
        <v>0</v>
      </c>
      <c r="M729" s="82">
        <f t="shared" si="427"/>
        <v>0</v>
      </c>
      <c r="N729" s="82">
        <f t="shared" si="412"/>
        <v>0</v>
      </c>
      <c r="O729" s="85">
        <f t="shared" si="428"/>
        <v>0</v>
      </c>
      <c r="P729" s="87">
        <f t="shared" si="429"/>
        <v>0</v>
      </c>
      <c r="Q729" s="85">
        <f t="shared" si="430"/>
        <v>0</v>
      </c>
      <c r="R729" s="87">
        <f t="shared" si="431"/>
        <v>0</v>
      </c>
      <c r="S729" s="85">
        <f t="shared" si="432"/>
        <v>0</v>
      </c>
      <c r="T729" s="87">
        <v>348</v>
      </c>
      <c r="U729" s="82"/>
      <c r="V729" s="108">
        <f t="shared" si="433"/>
        <v>53255</v>
      </c>
      <c r="W729" s="109">
        <f t="shared" si="413"/>
        <v>0</v>
      </c>
      <c r="X729" s="95">
        <f t="shared" si="414"/>
        <v>0</v>
      </c>
      <c r="Y729" s="110">
        <f t="shared" si="415"/>
        <v>348</v>
      </c>
      <c r="Z729" s="111">
        <f t="shared" si="434"/>
        <v>0</v>
      </c>
      <c r="AA729" s="112">
        <f t="shared" si="435"/>
        <v>0</v>
      </c>
      <c r="AB729" s="112">
        <f t="shared" si="416"/>
        <v>0</v>
      </c>
      <c r="AC729" s="111">
        <f t="shared" si="447"/>
        <v>0</v>
      </c>
      <c r="AD729" s="113">
        <f t="shared" si="450"/>
        <v>0</v>
      </c>
      <c r="AE729" s="114">
        <f t="shared" si="436"/>
        <v>0</v>
      </c>
      <c r="AF729" s="86">
        <f t="shared" si="448"/>
        <v>53255</v>
      </c>
      <c r="AG729" s="86">
        <f t="shared" si="451"/>
        <v>52890</v>
      </c>
      <c r="AH729" s="211">
        <f t="shared" si="454"/>
        <v>0</v>
      </c>
      <c r="AI729" s="213">
        <f t="shared" si="452"/>
        <v>0</v>
      </c>
      <c r="AJ729" s="218">
        <f t="shared" si="449"/>
        <v>5452</v>
      </c>
      <c r="AK729" s="103">
        <f t="shared" si="437"/>
        <v>0</v>
      </c>
      <c r="AL729" s="82">
        <f t="shared" si="438"/>
        <v>0</v>
      </c>
      <c r="AM729" s="105">
        <f t="shared" si="439"/>
        <v>0</v>
      </c>
      <c r="AN729" s="87">
        <f t="shared" si="440"/>
        <v>347</v>
      </c>
      <c r="AO729" s="240">
        <f t="shared" si="441"/>
        <v>0</v>
      </c>
      <c r="AP729" s="87">
        <f t="shared" si="442"/>
        <v>0</v>
      </c>
      <c r="AQ729" s="85">
        <f t="shared" si="443"/>
        <v>0</v>
      </c>
      <c r="AR729" s="232">
        <f t="shared" si="417"/>
        <v>0</v>
      </c>
      <c r="AS729" s="112">
        <f t="shared" si="453"/>
        <v>0</v>
      </c>
      <c r="AT729" s="125">
        <f t="shared" si="418"/>
        <v>0</v>
      </c>
      <c r="AU729" s="256">
        <f t="shared" si="419"/>
        <v>0</v>
      </c>
      <c r="AV729" s="109">
        <f t="shared" si="420"/>
        <v>0</v>
      </c>
      <c r="AW729" s="199">
        <f t="shared" si="444"/>
        <v>0</v>
      </c>
      <c r="AX729" s="95">
        <f t="shared" si="421"/>
        <v>0</v>
      </c>
      <c r="AY729" s="194">
        <f t="shared" si="445"/>
        <v>0</v>
      </c>
      <c r="BA729" s="194">
        <f t="shared" si="446"/>
        <v>0</v>
      </c>
      <c r="BS729" s="96"/>
    </row>
    <row r="730" spans="1:71" hidden="1" x14ac:dyDescent="0.3">
      <c r="A730" s="21">
        <v>349</v>
      </c>
      <c r="B730" s="86">
        <f t="shared" si="406"/>
        <v>0</v>
      </c>
      <c r="C730" s="82">
        <f t="shared" si="407"/>
        <v>0</v>
      </c>
      <c r="D730" s="82">
        <f t="shared" si="409"/>
        <v>0</v>
      </c>
      <c r="E730" s="85">
        <f t="shared" si="408"/>
        <v>0</v>
      </c>
      <c r="F730" s="103">
        <f t="shared" si="422"/>
        <v>0</v>
      </c>
      <c r="G730" s="82">
        <f t="shared" si="423"/>
        <v>0</v>
      </c>
      <c r="H730" s="85">
        <f t="shared" si="424"/>
        <v>0</v>
      </c>
      <c r="I730" s="87">
        <f t="shared" si="425"/>
        <v>0</v>
      </c>
      <c r="J730" s="104">
        <f t="shared" si="426"/>
        <v>0</v>
      </c>
      <c r="K730" s="87">
        <f t="shared" si="410"/>
        <v>0</v>
      </c>
      <c r="L730" s="85">
        <f t="shared" si="411"/>
        <v>0</v>
      </c>
      <c r="M730" s="82">
        <f t="shared" si="427"/>
        <v>0</v>
      </c>
      <c r="N730" s="82">
        <f t="shared" si="412"/>
        <v>0</v>
      </c>
      <c r="O730" s="85">
        <f t="shared" si="428"/>
        <v>0</v>
      </c>
      <c r="P730" s="87">
        <f t="shared" si="429"/>
        <v>0</v>
      </c>
      <c r="Q730" s="85">
        <f t="shared" si="430"/>
        <v>0</v>
      </c>
      <c r="R730" s="87">
        <f t="shared" si="431"/>
        <v>0</v>
      </c>
      <c r="S730" s="85">
        <f t="shared" si="432"/>
        <v>0</v>
      </c>
      <c r="T730" s="87">
        <v>349</v>
      </c>
      <c r="U730" s="82">
        <f>T730</f>
        <v>349</v>
      </c>
      <c r="V730" s="108">
        <f t="shared" si="433"/>
        <v>53286</v>
      </c>
      <c r="W730" s="109">
        <f t="shared" si="413"/>
        <v>0</v>
      </c>
      <c r="X730" s="95">
        <f t="shared" si="414"/>
        <v>0</v>
      </c>
      <c r="Y730" s="110">
        <f t="shared" si="415"/>
        <v>349</v>
      </c>
      <c r="Z730" s="111">
        <f t="shared" si="434"/>
        <v>0</v>
      </c>
      <c r="AA730" s="112">
        <f t="shared" si="435"/>
        <v>0</v>
      </c>
      <c r="AB730" s="112">
        <f t="shared" si="416"/>
        <v>0</v>
      </c>
      <c r="AC730" s="111">
        <f t="shared" si="447"/>
        <v>0</v>
      </c>
      <c r="AD730" s="113">
        <f t="shared" si="450"/>
        <v>0</v>
      </c>
      <c r="AE730" s="114">
        <f t="shared" si="436"/>
        <v>0</v>
      </c>
      <c r="AF730" s="86">
        <f t="shared" si="448"/>
        <v>53286</v>
      </c>
      <c r="AG730" s="86">
        <f t="shared" si="451"/>
        <v>52921</v>
      </c>
      <c r="AH730" s="211">
        <f t="shared" si="454"/>
        <v>0</v>
      </c>
      <c r="AI730" s="213">
        <f t="shared" si="452"/>
        <v>0</v>
      </c>
      <c r="AJ730" s="218">
        <f t="shared" si="449"/>
        <v>5452</v>
      </c>
      <c r="AK730" s="103">
        <f t="shared" si="437"/>
        <v>0</v>
      </c>
      <c r="AL730" s="82">
        <f t="shared" si="438"/>
        <v>0</v>
      </c>
      <c r="AM730" s="105">
        <f t="shared" si="439"/>
        <v>0</v>
      </c>
      <c r="AN730" s="87">
        <f t="shared" si="440"/>
        <v>348</v>
      </c>
      <c r="AO730" s="240">
        <f t="shared" si="441"/>
        <v>0</v>
      </c>
      <c r="AP730" s="87">
        <f t="shared" si="442"/>
        <v>0</v>
      </c>
      <c r="AQ730" s="85">
        <f t="shared" si="443"/>
        <v>0</v>
      </c>
      <c r="AR730" s="232">
        <f t="shared" si="417"/>
        <v>0</v>
      </c>
      <c r="AS730" s="112">
        <f t="shared" si="453"/>
        <v>0</v>
      </c>
      <c r="AT730" s="125">
        <f t="shared" si="418"/>
        <v>0</v>
      </c>
      <c r="AU730" s="256">
        <f t="shared" si="419"/>
        <v>0</v>
      </c>
      <c r="AV730" s="109">
        <f t="shared" si="420"/>
        <v>0</v>
      </c>
      <c r="AW730" s="199">
        <f t="shared" si="444"/>
        <v>0</v>
      </c>
      <c r="AX730" s="95">
        <f t="shared" si="421"/>
        <v>0</v>
      </c>
      <c r="AY730" s="194">
        <f t="shared" si="445"/>
        <v>0</v>
      </c>
      <c r="BA730" s="194">
        <f t="shared" si="446"/>
        <v>0</v>
      </c>
    </row>
    <row r="731" spans="1:71" hidden="1" x14ac:dyDescent="0.3">
      <c r="A731" s="21">
        <v>350</v>
      </c>
      <c r="B731" s="86">
        <f t="shared" si="406"/>
        <v>0</v>
      </c>
      <c r="C731" s="82">
        <f t="shared" si="407"/>
        <v>0</v>
      </c>
      <c r="D731" s="82">
        <f t="shared" si="409"/>
        <v>0</v>
      </c>
      <c r="E731" s="85">
        <f t="shared" si="408"/>
        <v>0</v>
      </c>
      <c r="F731" s="103">
        <f t="shared" si="422"/>
        <v>0</v>
      </c>
      <c r="G731" s="82">
        <f t="shared" si="423"/>
        <v>0</v>
      </c>
      <c r="H731" s="85">
        <f t="shared" si="424"/>
        <v>0</v>
      </c>
      <c r="I731" s="87">
        <f t="shared" si="425"/>
        <v>0</v>
      </c>
      <c r="J731" s="104">
        <f t="shared" si="426"/>
        <v>0</v>
      </c>
      <c r="K731" s="87">
        <f t="shared" si="410"/>
        <v>0</v>
      </c>
      <c r="L731" s="85">
        <f t="shared" si="411"/>
        <v>0</v>
      </c>
      <c r="M731" s="82">
        <f t="shared" si="427"/>
        <v>0</v>
      </c>
      <c r="N731" s="82">
        <f t="shared" si="412"/>
        <v>0</v>
      </c>
      <c r="O731" s="85">
        <f t="shared" si="428"/>
        <v>0</v>
      </c>
      <c r="P731" s="87">
        <f t="shared" si="429"/>
        <v>0</v>
      </c>
      <c r="Q731" s="85">
        <f t="shared" si="430"/>
        <v>0</v>
      </c>
      <c r="R731" s="87">
        <f t="shared" si="431"/>
        <v>0</v>
      </c>
      <c r="S731" s="85">
        <f t="shared" si="432"/>
        <v>0</v>
      </c>
      <c r="T731" s="87">
        <v>350</v>
      </c>
      <c r="U731" s="82"/>
      <c r="V731" s="108">
        <f t="shared" si="433"/>
        <v>53316</v>
      </c>
      <c r="W731" s="109">
        <f t="shared" si="413"/>
        <v>0</v>
      </c>
      <c r="X731" s="95">
        <f t="shared" si="414"/>
        <v>0</v>
      </c>
      <c r="Y731" s="110">
        <f t="shared" si="415"/>
        <v>350</v>
      </c>
      <c r="Z731" s="111">
        <f t="shared" si="434"/>
        <v>0</v>
      </c>
      <c r="AA731" s="112">
        <f t="shared" si="435"/>
        <v>0</v>
      </c>
      <c r="AB731" s="112">
        <f t="shared" si="416"/>
        <v>0</v>
      </c>
      <c r="AC731" s="111">
        <f t="shared" si="447"/>
        <v>0</v>
      </c>
      <c r="AD731" s="113">
        <f t="shared" si="450"/>
        <v>0</v>
      </c>
      <c r="AE731" s="114">
        <f t="shared" si="436"/>
        <v>0</v>
      </c>
      <c r="AF731" s="86">
        <f t="shared" si="448"/>
        <v>53316</v>
      </c>
      <c r="AG731" s="86">
        <f t="shared" si="451"/>
        <v>52951</v>
      </c>
      <c r="AH731" s="211">
        <f t="shared" si="454"/>
        <v>0</v>
      </c>
      <c r="AI731" s="213">
        <f t="shared" si="452"/>
        <v>0</v>
      </c>
      <c r="AJ731" s="218">
        <f t="shared" si="449"/>
        <v>5452</v>
      </c>
      <c r="AK731" s="103">
        <f t="shared" si="437"/>
        <v>0</v>
      </c>
      <c r="AL731" s="82">
        <f t="shared" si="438"/>
        <v>0</v>
      </c>
      <c r="AM731" s="105">
        <f t="shared" si="439"/>
        <v>0</v>
      </c>
      <c r="AN731" s="87">
        <f t="shared" si="440"/>
        <v>349</v>
      </c>
      <c r="AO731" s="240">
        <f t="shared" si="441"/>
        <v>0</v>
      </c>
      <c r="AP731" s="87">
        <f t="shared" si="442"/>
        <v>0</v>
      </c>
      <c r="AQ731" s="85">
        <f t="shared" si="443"/>
        <v>0</v>
      </c>
      <c r="AR731" s="232">
        <f t="shared" si="417"/>
        <v>0</v>
      </c>
      <c r="AS731" s="112">
        <f t="shared" si="453"/>
        <v>0</v>
      </c>
      <c r="AT731" s="125">
        <f t="shared" si="418"/>
        <v>0</v>
      </c>
      <c r="AU731" s="256">
        <f t="shared" si="419"/>
        <v>0</v>
      </c>
      <c r="AV731" s="109">
        <f t="shared" si="420"/>
        <v>0</v>
      </c>
      <c r="AW731" s="199">
        <f t="shared" si="444"/>
        <v>0</v>
      </c>
      <c r="AX731" s="95">
        <f t="shared" si="421"/>
        <v>0</v>
      </c>
      <c r="AY731" s="194">
        <f t="shared" si="445"/>
        <v>0</v>
      </c>
      <c r="BA731" s="194">
        <f t="shared" si="446"/>
        <v>0</v>
      </c>
    </row>
    <row r="732" spans="1:71" hidden="1" x14ac:dyDescent="0.3">
      <c r="A732" s="21">
        <v>351</v>
      </c>
      <c r="B732" s="86">
        <f t="shared" si="406"/>
        <v>0</v>
      </c>
      <c r="C732" s="82">
        <f t="shared" si="407"/>
        <v>0</v>
      </c>
      <c r="D732" s="82">
        <f t="shared" si="409"/>
        <v>0</v>
      </c>
      <c r="E732" s="85">
        <f t="shared" si="408"/>
        <v>0</v>
      </c>
      <c r="F732" s="103">
        <f t="shared" si="422"/>
        <v>0</v>
      </c>
      <c r="G732" s="82">
        <f t="shared" si="423"/>
        <v>0</v>
      </c>
      <c r="H732" s="85">
        <f t="shared" si="424"/>
        <v>0</v>
      </c>
      <c r="I732" s="87">
        <f t="shared" si="425"/>
        <v>0</v>
      </c>
      <c r="J732" s="104">
        <f t="shared" si="426"/>
        <v>0</v>
      </c>
      <c r="K732" s="87">
        <f t="shared" si="410"/>
        <v>0</v>
      </c>
      <c r="L732" s="85">
        <f t="shared" si="411"/>
        <v>0</v>
      </c>
      <c r="M732" s="82">
        <f t="shared" si="427"/>
        <v>0</v>
      </c>
      <c r="N732" s="82">
        <f t="shared" si="412"/>
        <v>0</v>
      </c>
      <c r="O732" s="85">
        <f t="shared" si="428"/>
        <v>0</v>
      </c>
      <c r="P732" s="87">
        <f t="shared" si="429"/>
        <v>0</v>
      </c>
      <c r="Q732" s="85">
        <f t="shared" si="430"/>
        <v>0</v>
      </c>
      <c r="R732" s="87">
        <f t="shared" si="431"/>
        <v>0</v>
      </c>
      <c r="S732" s="85">
        <f t="shared" si="432"/>
        <v>0</v>
      </c>
      <c r="T732" s="87">
        <v>351</v>
      </c>
      <c r="U732" s="82"/>
      <c r="V732" s="108">
        <f t="shared" si="433"/>
        <v>53347</v>
      </c>
      <c r="W732" s="109">
        <f t="shared" si="413"/>
        <v>0</v>
      </c>
      <c r="X732" s="95">
        <f t="shared" si="414"/>
        <v>0</v>
      </c>
      <c r="Y732" s="110">
        <f t="shared" si="415"/>
        <v>351</v>
      </c>
      <c r="Z732" s="111">
        <f t="shared" si="434"/>
        <v>0</v>
      </c>
      <c r="AA732" s="112">
        <f t="shared" si="435"/>
        <v>0</v>
      </c>
      <c r="AB732" s="112">
        <f t="shared" si="416"/>
        <v>0</v>
      </c>
      <c r="AC732" s="111">
        <f t="shared" si="447"/>
        <v>0</v>
      </c>
      <c r="AD732" s="113">
        <f t="shared" si="450"/>
        <v>0</v>
      </c>
      <c r="AE732" s="114">
        <f t="shared" si="436"/>
        <v>0</v>
      </c>
      <c r="AF732" s="86">
        <f t="shared" si="448"/>
        <v>53347</v>
      </c>
      <c r="AG732" s="86">
        <f t="shared" si="451"/>
        <v>52982</v>
      </c>
      <c r="AH732" s="211">
        <f t="shared" si="454"/>
        <v>0</v>
      </c>
      <c r="AI732" s="213">
        <f t="shared" si="452"/>
        <v>0</v>
      </c>
      <c r="AJ732" s="218">
        <f t="shared" si="449"/>
        <v>5452</v>
      </c>
      <c r="AK732" s="103">
        <f t="shared" si="437"/>
        <v>0</v>
      </c>
      <c r="AL732" s="82">
        <f t="shared" si="438"/>
        <v>0</v>
      </c>
      <c r="AM732" s="105">
        <f t="shared" si="439"/>
        <v>0</v>
      </c>
      <c r="AN732" s="87">
        <f t="shared" si="440"/>
        <v>350</v>
      </c>
      <c r="AO732" s="240">
        <f t="shared" si="441"/>
        <v>0</v>
      </c>
      <c r="AP732" s="87">
        <f t="shared" si="442"/>
        <v>0</v>
      </c>
      <c r="AQ732" s="85">
        <f t="shared" si="443"/>
        <v>0</v>
      </c>
      <c r="AR732" s="232">
        <f t="shared" si="417"/>
        <v>0</v>
      </c>
      <c r="AS732" s="112">
        <f t="shared" si="453"/>
        <v>0</v>
      </c>
      <c r="AT732" s="125">
        <f t="shared" si="418"/>
        <v>0</v>
      </c>
      <c r="AU732" s="256">
        <f t="shared" si="419"/>
        <v>0</v>
      </c>
      <c r="AV732" s="109">
        <f t="shared" si="420"/>
        <v>0</v>
      </c>
      <c r="AW732" s="199">
        <f t="shared" si="444"/>
        <v>0</v>
      </c>
      <c r="AX732" s="95">
        <f t="shared" si="421"/>
        <v>0</v>
      </c>
      <c r="AY732" s="194">
        <f t="shared" si="445"/>
        <v>0</v>
      </c>
      <c r="BA732" s="194">
        <f t="shared" si="446"/>
        <v>0</v>
      </c>
    </row>
    <row r="733" spans="1:71" hidden="1" x14ac:dyDescent="0.3">
      <c r="A733" s="21">
        <v>352</v>
      </c>
      <c r="B733" s="86">
        <f t="shared" si="406"/>
        <v>0</v>
      </c>
      <c r="C733" s="82">
        <f t="shared" si="407"/>
        <v>0</v>
      </c>
      <c r="D733" s="82">
        <f t="shared" si="409"/>
        <v>0</v>
      </c>
      <c r="E733" s="85">
        <f t="shared" si="408"/>
        <v>0</v>
      </c>
      <c r="F733" s="103">
        <f t="shared" si="422"/>
        <v>0</v>
      </c>
      <c r="G733" s="82">
        <f t="shared" si="423"/>
        <v>0</v>
      </c>
      <c r="H733" s="85">
        <f t="shared" si="424"/>
        <v>0</v>
      </c>
      <c r="I733" s="87">
        <f t="shared" si="425"/>
        <v>0</v>
      </c>
      <c r="J733" s="104">
        <f t="shared" si="426"/>
        <v>0</v>
      </c>
      <c r="K733" s="87">
        <f t="shared" si="410"/>
        <v>0</v>
      </c>
      <c r="L733" s="85">
        <f t="shared" si="411"/>
        <v>0</v>
      </c>
      <c r="M733" s="82">
        <f t="shared" si="427"/>
        <v>0</v>
      </c>
      <c r="N733" s="82">
        <f t="shared" si="412"/>
        <v>0</v>
      </c>
      <c r="O733" s="85">
        <f t="shared" si="428"/>
        <v>0</v>
      </c>
      <c r="P733" s="87">
        <f t="shared" si="429"/>
        <v>0</v>
      </c>
      <c r="Q733" s="85">
        <f t="shared" si="430"/>
        <v>0</v>
      </c>
      <c r="R733" s="87">
        <f t="shared" si="431"/>
        <v>0</v>
      </c>
      <c r="S733" s="85">
        <f t="shared" si="432"/>
        <v>0</v>
      </c>
      <c r="T733" s="87">
        <v>352</v>
      </c>
      <c r="U733" s="82"/>
      <c r="V733" s="108">
        <f t="shared" si="433"/>
        <v>53378</v>
      </c>
      <c r="W733" s="109">
        <f t="shared" si="413"/>
        <v>0</v>
      </c>
      <c r="X733" s="95">
        <f t="shared" si="414"/>
        <v>0</v>
      </c>
      <c r="Y733" s="110">
        <f t="shared" si="415"/>
        <v>352</v>
      </c>
      <c r="Z733" s="111">
        <f t="shared" si="434"/>
        <v>0</v>
      </c>
      <c r="AA733" s="112">
        <f t="shared" si="435"/>
        <v>0</v>
      </c>
      <c r="AB733" s="112">
        <f t="shared" si="416"/>
        <v>0</v>
      </c>
      <c r="AC733" s="111">
        <f t="shared" si="447"/>
        <v>0</v>
      </c>
      <c r="AD733" s="113">
        <f t="shared" si="450"/>
        <v>0</v>
      </c>
      <c r="AE733" s="114">
        <f t="shared" si="436"/>
        <v>0</v>
      </c>
      <c r="AF733" s="86">
        <f t="shared" si="448"/>
        <v>53378</v>
      </c>
      <c r="AG733" s="86">
        <f t="shared" si="451"/>
        <v>53013</v>
      </c>
      <c r="AH733" s="211">
        <f t="shared" si="454"/>
        <v>0</v>
      </c>
      <c r="AI733" s="213">
        <f t="shared" si="452"/>
        <v>0</v>
      </c>
      <c r="AJ733" s="218">
        <f t="shared" si="449"/>
        <v>5452</v>
      </c>
      <c r="AK733" s="103">
        <f t="shared" si="437"/>
        <v>0</v>
      </c>
      <c r="AL733" s="82">
        <f t="shared" si="438"/>
        <v>0</v>
      </c>
      <c r="AM733" s="105">
        <f t="shared" si="439"/>
        <v>0</v>
      </c>
      <c r="AN733" s="87">
        <f t="shared" si="440"/>
        <v>351</v>
      </c>
      <c r="AO733" s="240">
        <f t="shared" si="441"/>
        <v>0</v>
      </c>
      <c r="AP733" s="87">
        <f t="shared" si="442"/>
        <v>0</v>
      </c>
      <c r="AQ733" s="85">
        <f t="shared" si="443"/>
        <v>0</v>
      </c>
      <c r="AR733" s="232">
        <f t="shared" si="417"/>
        <v>0</v>
      </c>
      <c r="AS733" s="112">
        <f t="shared" si="453"/>
        <v>0</v>
      </c>
      <c r="AT733" s="125">
        <f t="shared" si="418"/>
        <v>0</v>
      </c>
      <c r="AU733" s="256">
        <f t="shared" si="419"/>
        <v>0</v>
      </c>
      <c r="AV733" s="109">
        <f t="shared" si="420"/>
        <v>0</v>
      </c>
      <c r="AW733" s="199">
        <f t="shared" si="444"/>
        <v>0</v>
      </c>
      <c r="AX733" s="95">
        <f t="shared" si="421"/>
        <v>0</v>
      </c>
      <c r="AY733" s="194">
        <f t="shared" si="445"/>
        <v>0</v>
      </c>
      <c r="BA733" s="194">
        <f t="shared" si="446"/>
        <v>0</v>
      </c>
    </row>
    <row r="734" spans="1:71" hidden="1" x14ac:dyDescent="0.3">
      <c r="A734" s="21">
        <v>353</v>
      </c>
      <c r="B734" s="86">
        <f t="shared" si="406"/>
        <v>0</v>
      </c>
      <c r="C734" s="82">
        <f t="shared" si="407"/>
        <v>0</v>
      </c>
      <c r="D734" s="82">
        <f t="shared" si="409"/>
        <v>0</v>
      </c>
      <c r="E734" s="85">
        <f t="shared" si="408"/>
        <v>0</v>
      </c>
      <c r="F734" s="103">
        <f t="shared" si="422"/>
        <v>0</v>
      </c>
      <c r="G734" s="82">
        <f t="shared" si="423"/>
        <v>0</v>
      </c>
      <c r="H734" s="85">
        <f t="shared" si="424"/>
        <v>0</v>
      </c>
      <c r="I734" s="87">
        <f t="shared" si="425"/>
        <v>0</v>
      </c>
      <c r="J734" s="104">
        <f t="shared" si="426"/>
        <v>0</v>
      </c>
      <c r="K734" s="87">
        <f t="shared" si="410"/>
        <v>0</v>
      </c>
      <c r="L734" s="85">
        <f t="shared" si="411"/>
        <v>0</v>
      </c>
      <c r="M734" s="82">
        <f t="shared" si="427"/>
        <v>0</v>
      </c>
      <c r="N734" s="82">
        <f t="shared" si="412"/>
        <v>0</v>
      </c>
      <c r="O734" s="85">
        <f t="shared" si="428"/>
        <v>0</v>
      </c>
      <c r="P734" s="87">
        <f t="shared" si="429"/>
        <v>0</v>
      </c>
      <c r="Q734" s="85">
        <f t="shared" si="430"/>
        <v>0</v>
      </c>
      <c r="R734" s="87">
        <f t="shared" si="431"/>
        <v>0</v>
      </c>
      <c r="S734" s="85">
        <f t="shared" si="432"/>
        <v>0</v>
      </c>
      <c r="T734" s="87">
        <v>353</v>
      </c>
      <c r="U734" s="82"/>
      <c r="V734" s="108">
        <f t="shared" si="433"/>
        <v>53406</v>
      </c>
      <c r="W734" s="109">
        <f t="shared" si="413"/>
        <v>0</v>
      </c>
      <c r="X734" s="95">
        <f t="shared" si="414"/>
        <v>0</v>
      </c>
      <c r="Y734" s="110">
        <f t="shared" si="415"/>
        <v>353</v>
      </c>
      <c r="Z734" s="111">
        <f t="shared" si="434"/>
        <v>0</v>
      </c>
      <c r="AA734" s="112">
        <f t="shared" si="435"/>
        <v>0</v>
      </c>
      <c r="AB734" s="112">
        <f t="shared" si="416"/>
        <v>0</v>
      </c>
      <c r="AC734" s="111">
        <f t="shared" si="447"/>
        <v>0</v>
      </c>
      <c r="AD734" s="113">
        <f t="shared" si="450"/>
        <v>0</v>
      </c>
      <c r="AE734" s="114">
        <f t="shared" si="436"/>
        <v>0</v>
      </c>
      <c r="AF734" s="86">
        <f t="shared" si="448"/>
        <v>53406</v>
      </c>
      <c r="AG734" s="86">
        <f t="shared" si="451"/>
        <v>53041</v>
      </c>
      <c r="AH734" s="211">
        <f t="shared" si="454"/>
        <v>0</v>
      </c>
      <c r="AI734" s="213">
        <f t="shared" si="452"/>
        <v>0</v>
      </c>
      <c r="AJ734" s="218">
        <f t="shared" si="449"/>
        <v>5452</v>
      </c>
      <c r="AK734" s="103">
        <f t="shared" si="437"/>
        <v>0</v>
      </c>
      <c r="AL734" s="82">
        <f t="shared" si="438"/>
        <v>0</v>
      </c>
      <c r="AM734" s="105">
        <f t="shared" si="439"/>
        <v>0</v>
      </c>
      <c r="AN734" s="87">
        <f t="shared" si="440"/>
        <v>352</v>
      </c>
      <c r="AO734" s="240">
        <f t="shared" si="441"/>
        <v>0</v>
      </c>
      <c r="AP734" s="87">
        <f t="shared" si="442"/>
        <v>0</v>
      </c>
      <c r="AQ734" s="85">
        <f t="shared" si="443"/>
        <v>0</v>
      </c>
      <c r="AR734" s="232">
        <f t="shared" si="417"/>
        <v>0</v>
      </c>
      <c r="AS734" s="112">
        <f t="shared" si="453"/>
        <v>0</v>
      </c>
      <c r="AT734" s="125">
        <f t="shared" si="418"/>
        <v>0</v>
      </c>
      <c r="AU734" s="256">
        <f t="shared" si="419"/>
        <v>0</v>
      </c>
      <c r="AV734" s="109">
        <f t="shared" si="420"/>
        <v>0</v>
      </c>
      <c r="AW734" s="199">
        <f t="shared" si="444"/>
        <v>0</v>
      </c>
      <c r="AX734" s="95">
        <f t="shared" si="421"/>
        <v>0</v>
      </c>
      <c r="AY734" s="194">
        <f t="shared" si="445"/>
        <v>0</v>
      </c>
      <c r="BA734" s="194">
        <f t="shared" si="446"/>
        <v>0</v>
      </c>
    </row>
    <row r="735" spans="1:71" hidden="1" x14ac:dyDescent="0.3">
      <c r="A735" s="21">
        <v>354</v>
      </c>
      <c r="B735" s="86">
        <f t="shared" si="406"/>
        <v>0</v>
      </c>
      <c r="C735" s="82">
        <f t="shared" si="407"/>
        <v>0</v>
      </c>
      <c r="D735" s="82">
        <f t="shared" si="409"/>
        <v>0</v>
      </c>
      <c r="E735" s="85">
        <f t="shared" si="408"/>
        <v>0</v>
      </c>
      <c r="F735" s="103">
        <f t="shared" si="422"/>
        <v>0</v>
      </c>
      <c r="G735" s="82">
        <f t="shared" si="423"/>
        <v>0</v>
      </c>
      <c r="H735" s="85">
        <f t="shared" si="424"/>
        <v>0</v>
      </c>
      <c r="I735" s="87">
        <f t="shared" si="425"/>
        <v>0</v>
      </c>
      <c r="J735" s="104">
        <f t="shared" si="426"/>
        <v>0</v>
      </c>
      <c r="K735" s="87">
        <f t="shared" si="410"/>
        <v>0</v>
      </c>
      <c r="L735" s="85">
        <f t="shared" si="411"/>
        <v>0</v>
      </c>
      <c r="M735" s="82">
        <f t="shared" si="427"/>
        <v>0</v>
      </c>
      <c r="N735" s="82">
        <f t="shared" si="412"/>
        <v>0</v>
      </c>
      <c r="O735" s="85">
        <f t="shared" si="428"/>
        <v>0</v>
      </c>
      <c r="P735" s="87">
        <f t="shared" si="429"/>
        <v>0</v>
      </c>
      <c r="Q735" s="85">
        <f t="shared" si="430"/>
        <v>0</v>
      </c>
      <c r="R735" s="87">
        <f t="shared" si="431"/>
        <v>0</v>
      </c>
      <c r="S735" s="85">
        <f t="shared" si="432"/>
        <v>0</v>
      </c>
      <c r="T735" s="87">
        <v>354</v>
      </c>
      <c r="U735" s="82"/>
      <c r="V735" s="108">
        <f t="shared" si="433"/>
        <v>53437</v>
      </c>
      <c r="W735" s="109">
        <f t="shared" si="413"/>
        <v>0</v>
      </c>
      <c r="X735" s="95">
        <f t="shared" si="414"/>
        <v>0</v>
      </c>
      <c r="Y735" s="110">
        <f t="shared" si="415"/>
        <v>354</v>
      </c>
      <c r="Z735" s="111">
        <f t="shared" si="434"/>
        <v>0</v>
      </c>
      <c r="AA735" s="112">
        <f t="shared" si="435"/>
        <v>0</v>
      </c>
      <c r="AB735" s="112">
        <f t="shared" si="416"/>
        <v>0</v>
      </c>
      <c r="AC735" s="111">
        <f t="shared" si="447"/>
        <v>0</v>
      </c>
      <c r="AD735" s="113">
        <f t="shared" si="450"/>
        <v>0</v>
      </c>
      <c r="AE735" s="114">
        <f t="shared" si="436"/>
        <v>0</v>
      </c>
      <c r="AF735" s="86">
        <f t="shared" si="448"/>
        <v>53437</v>
      </c>
      <c r="AG735" s="86">
        <f t="shared" si="451"/>
        <v>53072</v>
      </c>
      <c r="AH735" s="211">
        <f t="shared" si="454"/>
        <v>0</v>
      </c>
      <c r="AI735" s="213">
        <f t="shared" si="452"/>
        <v>0</v>
      </c>
      <c r="AJ735" s="218">
        <f t="shared" si="449"/>
        <v>5452</v>
      </c>
      <c r="AK735" s="103">
        <f t="shared" si="437"/>
        <v>0</v>
      </c>
      <c r="AL735" s="82">
        <f t="shared" si="438"/>
        <v>0</v>
      </c>
      <c r="AM735" s="105">
        <f t="shared" si="439"/>
        <v>0</v>
      </c>
      <c r="AN735" s="87">
        <f t="shared" si="440"/>
        <v>353</v>
      </c>
      <c r="AO735" s="240">
        <f t="shared" si="441"/>
        <v>0</v>
      </c>
      <c r="AP735" s="87">
        <f t="shared" si="442"/>
        <v>0</v>
      </c>
      <c r="AQ735" s="85">
        <f t="shared" si="443"/>
        <v>0</v>
      </c>
      <c r="AR735" s="232">
        <f t="shared" si="417"/>
        <v>0</v>
      </c>
      <c r="AS735" s="112">
        <f t="shared" si="453"/>
        <v>0</v>
      </c>
      <c r="AT735" s="125">
        <f t="shared" si="418"/>
        <v>0</v>
      </c>
      <c r="AU735" s="256">
        <f t="shared" si="419"/>
        <v>0</v>
      </c>
      <c r="AV735" s="109">
        <f t="shared" si="420"/>
        <v>0</v>
      </c>
      <c r="AW735" s="199">
        <f t="shared" si="444"/>
        <v>0</v>
      </c>
      <c r="AX735" s="95">
        <f t="shared" si="421"/>
        <v>0</v>
      </c>
      <c r="AY735" s="194">
        <f t="shared" si="445"/>
        <v>0</v>
      </c>
      <c r="BA735" s="194">
        <f t="shared" si="446"/>
        <v>0</v>
      </c>
    </row>
    <row r="736" spans="1:71" hidden="1" x14ac:dyDescent="0.3">
      <c r="A736" s="21">
        <v>355</v>
      </c>
      <c r="B736" s="86">
        <f t="shared" si="406"/>
        <v>0</v>
      </c>
      <c r="C736" s="82">
        <f t="shared" si="407"/>
        <v>0</v>
      </c>
      <c r="D736" s="82">
        <f t="shared" si="409"/>
        <v>0</v>
      </c>
      <c r="E736" s="85">
        <f t="shared" si="408"/>
        <v>0</v>
      </c>
      <c r="F736" s="103">
        <f t="shared" si="422"/>
        <v>0</v>
      </c>
      <c r="G736" s="82">
        <f t="shared" si="423"/>
        <v>0</v>
      </c>
      <c r="H736" s="85">
        <f t="shared" si="424"/>
        <v>0</v>
      </c>
      <c r="I736" s="87">
        <f t="shared" si="425"/>
        <v>0</v>
      </c>
      <c r="J736" s="104">
        <f t="shared" si="426"/>
        <v>0</v>
      </c>
      <c r="K736" s="87">
        <f t="shared" si="410"/>
        <v>0</v>
      </c>
      <c r="L736" s="85">
        <f t="shared" si="411"/>
        <v>0</v>
      </c>
      <c r="M736" s="82">
        <f t="shared" si="427"/>
        <v>0</v>
      </c>
      <c r="N736" s="82">
        <f t="shared" si="412"/>
        <v>0</v>
      </c>
      <c r="O736" s="85">
        <f t="shared" si="428"/>
        <v>0</v>
      </c>
      <c r="P736" s="87">
        <f t="shared" si="429"/>
        <v>0</v>
      </c>
      <c r="Q736" s="85">
        <f t="shared" si="430"/>
        <v>0</v>
      </c>
      <c r="R736" s="87">
        <f t="shared" si="431"/>
        <v>0</v>
      </c>
      <c r="S736" s="85">
        <f t="shared" si="432"/>
        <v>0</v>
      </c>
      <c r="T736" s="87">
        <v>355</v>
      </c>
      <c r="U736" s="82"/>
      <c r="V736" s="108">
        <f t="shared" si="433"/>
        <v>53467</v>
      </c>
      <c r="W736" s="109">
        <f t="shared" si="413"/>
        <v>0</v>
      </c>
      <c r="X736" s="95">
        <f t="shared" si="414"/>
        <v>0</v>
      </c>
      <c r="Y736" s="110">
        <f t="shared" si="415"/>
        <v>355</v>
      </c>
      <c r="Z736" s="111">
        <f t="shared" si="434"/>
        <v>0</v>
      </c>
      <c r="AA736" s="112">
        <f t="shared" si="435"/>
        <v>0</v>
      </c>
      <c r="AB736" s="112">
        <f t="shared" si="416"/>
        <v>0</v>
      </c>
      <c r="AC736" s="111">
        <f t="shared" si="447"/>
        <v>0</v>
      </c>
      <c r="AD736" s="113">
        <f t="shared" si="450"/>
        <v>0</v>
      </c>
      <c r="AE736" s="114">
        <f t="shared" si="436"/>
        <v>0</v>
      </c>
      <c r="AF736" s="86">
        <f t="shared" si="448"/>
        <v>53467</v>
      </c>
      <c r="AG736" s="86">
        <f t="shared" si="451"/>
        <v>53102</v>
      </c>
      <c r="AH736" s="211">
        <f t="shared" si="454"/>
        <v>0</v>
      </c>
      <c r="AI736" s="213">
        <f t="shared" si="452"/>
        <v>0</v>
      </c>
      <c r="AJ736" s="218">
        <f t="shared" si="449"/>
        <v>5452</v>
      </c>
      <c r="AK736" s="103">
        <f t="shared" si="437"/>
        <v>0</v>
      </c>
      <c r="AL736" s="82">
        <f t="shared" si="438"/>
        <v>0</v>
      </c>
      <c r="AM736" s="105">
        <f t="shared" si="439"/>
        <v>0</v>
      </c>
      <c r="AN736" s="87">
        <f t="shared" si="440"/>
        <v>354</v>
      </c>
      <c r="AO736" s="240">
        <f t="shared" si="441"/>
        <v>0</v>
      </c>
      <c r="AP736" s="87">
        <f t="shared" si="442"/>
        <v>0</v>
      </c>
      <c r="AQ736" s="85">
        <f t="shared" si="443"/>
        <v>0</v>
      </c>
      <c r="AR736" s="232">
        <f t="shared" si="417"/>
        <v>0</v>
      </c>
      <c r="AS736" s="112">
        <f t="shared" si="453"/>
        <v>0</v>
      </c>
      <c r="AT736" s="125">
        <f t="shared" si="418"/>
        <v>0</v>
      </c>
      <c r="AU736" s="256">
        <f t="shared" si="419"/>
        <v>0</v>
      </c>
      <c r="AV736" s="109">
        <f t="shared" si="420"/>
        <v>0</v>
      </c>
      <c r="AW736" s="199">
        <f t="shared" si="444"/>
        <v>0</v>
      </c>
      <c r="AX736" s="95">
        <f t="shared" si="421"/>
        <v>0</v>
      </c>
      <c r="AY736" s="194">
        <f t="shared" si="445"/>
        <v>0</v>
      </c>
      <c r="BA736" s="194">
        <f t="shared" si="446"/>
        <v>0</v>
      </c>
    </row>
    <row r="737" spans="1:53" hidden="1" x14ac:dyDescent="0.3">
      <c r="A737" s="21">
        <v>356</v>
      </c>
      <c r="B737" s="86">
        <f t="shared" si="406"/>
        <v>0</v>
      </c>
      <c r="C737" s="82">
        <f t="shared" si="407"/>
        <v>0</v>
      </c>
      <c r="D737" s="82">
        <f t="shared" si="409"/>
        <v>0</v>
      </c>
      <c r="E737" s="85">
        <f t="shared" si="408"/>
        <v>0</v>
      </c>
      <c r="F737" s="103">
        <f t="shared" si="422"/>
        <v>0</v>
      </c>
      <c r="G737" s="82">
        <f t="shared" si="423"/>
        <v>0</v>
      </c>
      <c r="H737" s="85">
        <f t="shared" si="424"/>
        <v>0</v>
      </c>
      <c r="I737" s="87">
        <f t="shared" si="425"/>
        <v>0</v>
      </c>
      <c r="J737" s="104">
        <f t="shared" si="426"/>
        <v>0</v>
      </c>
      <c r="K737" s="87">
        <f t="shared" si="410"/>
        <v>0</v>
      </c>
      <c r="L737" s="85">
        <f t="shared" si="411"/>
        <v>0</v>
      </c>
      <c r="M737" s="82">
        <f t="shared" si="427"/>
        <v>0</v>
      </c>
      <c r="N737" s="82">
        <f t="shared" si="412"/>
        <v>0</v>
      </c>
      <c r="O737" s="85">
        <f t="shared" si="428"/>
        <v>0</v>
      </c>
      <c r="P737" s="87">
        <f t="shared" si="429"/>
        <v>0</v>
      </c>
      <c r="Q737" s="85">
        <f t="shared" si="430"/>
        <v>0</v>
      </c>
      <c r="R737" s="87">
        <f t="shared" si="431"/>
        <v>0</v>
      </c>
      <c r="S737" s="85">
        <f t="shared" si="432"/>
        <v>0</v>
      </c>
      <c r="T737" s="87">
        <v>356</v>
      </c>
      <c r="U737" s="82"/>
      <c r="V737" s="108">
        <f t="shared" si="433"/>
        <v>53498</v>
      </c>
      <c r="W737" s="109">
        <f t="shared" si="413"/>
        <v>0</v>
      </c>
      <c r="X737" s="95">
        <f t="shared" si="414"/>
        <v>0</v>
      </c>
      <c r="Y737" s="110">
        <f t="shared" si="415"/>
        <v>356</v>
      </c>
      <c r="Z737" s="111">
        <f t="shared" si="434"/>
        <v>0</v>
      </c>
      <c r="AA737" s="112">
        <f t="shared" si="435"/>
        <v>0</v>
      </c>
      <c r="AB737" s="112">
        <f t="shared" si="416"/>
        <v>0</v>
      </c>
      <c r="AC737" s="111">
        <f t="shared" si="447"/>
        <v>0</v>
      </c>
      <c r="AD737" s="113">
        <f t="shared" si="450"/>
        <v>0</v>
      </c>
      <c r="AE737" s="114">
        <f t="shared" si="436"/>
        <v>0</v>
      </c>
      <c r="AF737" s="86">
        <f t="shared" si="448"/>
        <v>53498</v>
      </c>
      <c r="AG737" s="86">
        <f t="shared" si="451"/>
        <v>53133</v>
      </c>
      <c r="AH737" s="211">
        <f t="shared" si="454"/>
        <v>0</v>
      </c>
      <c r="AI737" s="213">
        <f t="shared" si="452"/>
        <v>0</v>
      </c>
      <c r="AJ737" s="218">
        <f t="shared" si="449"/>
        <v>5452</v>
      </c>
      <c r="AK737" s="103">
        <f t="shared" si="437"/>
        <v>0</v>
      </c>
      <c r="AL737" s="82">
        <f t="shared" si="438"/>
        <v>0</v>
      </c>
      <c r="AM737" s="105">
        <f t="shared" si="439"/>
        <v>0</v>
      </c>
      <c r="AN737" s="87">
        <f t="shared" si="440"/>
        <v>355</v>
      </c>
      <c r="AO737" s="240">
        <f t="shared" si="441"/>
        <v>0</v>
      </c>
      <c r="AP737" s="87">
        <f t="shared" si="442"/>
        <v>0</v>
      </c>
      <c r="AQ737" s="85">
        <f t="shared" si="443"/>
        <v>0</v>
      </c>
      <c r="AR737" s="232">
        <f t="shared" si="417"/>
        <v>0</v>
      </c>
      <c r="AS737" s="112">
        <f t="shared" si="453"/>
        <v>0</v>
      </c>
      <c r="AT737" s="125">
        <f t="shared" si="418"/>
        <v>0</v>
      </c>
      <c r="AU737" s="256">
        <f t="shared" si="419"/>
        <v>0</v>
      </c>
      <c r="AV737" s="109">
        <f t="shared" si="420"/>
        <v>0</v>
      </c>
      <c r="AW737" s="199">
        <f t="shared" si="444"/>
        <v>0</v>
      </c>
      <c r="AX737" s="95">
        <f t="shared" si="421"/>
        <v>0</v>
      </c>
      <c r="AY737" s="194">
        <f t="shared" si="445"/>
        <v>0</v>
      </c>
      <c r="BA737" s="194">
        <f t="shared" si="446"/>
        <v>0</v>
      </c>
    </row>
    <row r="738" spans="1:53" hidden="1" x14ac:dyDescent="0.3">
      <c r="A738" s="21">
        <v>357</v>
      </c>
      <c r="B738" s="86">
        <f t="shared" si="406"/>
        <v>0</v>
      </c>
      <c r="C738" s="82">
        <f t="shared" si="407"/>
        <v>0</v>
      </c>
      <c r="D738" s="82">
        <f t="shared" si="409"/>
        <v>0</v>
      </c>
      <c r="E738" s="85">
        <f t="shared" si="408"/>
        <v>0</v>
      </c>
      <c r="F738" s="103">
        <f t="shared" si="422"/>
        <v>0</v>
      </c>
      <c r="G738" s="82">
        <f t="shared" si="423"/>
        <v>0</v>
      </c>
      <c r="H738" s="85">
        <f t="shared" si="424"/>
        <v>0</v>
      </c>
      <c r="I738" s="87">
        <f t="shared" si="425"/>
        <v>0</v>
      </c>
      <c r="J738" s="104">
        <f t="shared" si="426"/>
        <v>0</v>
      </c>
      <c r="K738" s="87">
        <f t="shared" si="410"/>
        <v>0</v>
      </c>
      <c r="L738" s="85">
        <f t="shared" si="411"/>
        <v>0</v>
      </c>
      <c r="M738" s="82">
        <f t="shared" si="427"/>
        <v>0</v>
      </c>
      <c r="N738" s="82">
        <f t="shared" si="412"/>
        <v>0</v>
      </c>
      <c r="O738" s="85">
        <f t="shared" si="428"/>
        <v>0</v>
      </c>
      <c r="P738" s="87">
        <f t="shared" si="429"/>
        <v>0</v>
      </c>
      <c r="Q738" s="85">
        <f t="shared" si="430"/>
        <v>0</v>
      </c>
      <c r="R738" s="87">
        <f t="shared" si="431"/>
        <v>0</v>
      </c>
      <c r="S738" s="85">
        <f t="shared" si="432"/>
        <v>0</v>
      </c>
      <c r="T738" s="87">
        <v>357</v>
      </c>
      <c r="U738" s="82"/>
      <c r="V738" s="108">
        <f t="shared" si="433"/>
        <v>53528</v>
      </c>
      <c r="W738" s="109">
        <f t="shared" si="413"/>
        <v>0</v>
      </c>
      <c r="X738" s="95">
        <f t="shared" si="414"/>
        <v>0</v>
      </c>
      <c r="Y738" s="110">
        <f t="shared" si="415"/>
        <v>357</v>
      </c>
      <c r="Z738" s="111">
        <f t="shared" si="434"/>
        <v>0</v>
      </c>
      <c r="AA738" s="112">
        <f t="shared" si="435"/>
        <v>0</v>
      </c>
      <c r="AB738" s="112">
        <f t="shared" si="416"/>
        <v>0</v>
      </c>
      <c r="AC738" s="111">
        <f t="shared" si="447"/>
        <v>0</v>
      </c>
      <c r="AD738" s="113">
        <f t="shared" si="450"/>
        <v>0</v>
      </c>
      <c r="AE738" s="114">
        <f t="shared" si="436"/>
        <v>0</v>
      </c>
      <c r="AF738" s="86">
        <f t="shared" si="448"/>
        <v>53528</v>
      </c>
      <c r="AG738" s="86">
        <f t="shared" si="451"/>
        <v>53163</v>
      </c>
      <c r="AH738" s="211">
        <f t="shared" si="454"/>
        <v>0</v>
      </c>
      <c r="AI738" s="213">
        <f t="shared" si="452"/>
        <v>0</v>
      </c>
      <c r="AJ738" s="218">
        <f t="shared" si="449"/>
        <v>5452</v>
      </c>
      <c r="AK738" s="103">
        <f t="shared" si="437"/>
        <v>0</v>
      </c>
      <c r="AL738" s="82">
        <f t="shared" si="438"/>
        <v>0</v>
      </c>
      <c r="AM738" s="105">
        <f t="shared" si="439"/>
        <v>0</v>
      </c>
      <c r="AN738" s="87">
        <f t="shared" si="440"/>
        <v>356</v>
      </c>
      <c r="AO738" s="240">
        <f t="shared" si="441"/>
        <v>0</v>
      </c>
      <c r="AP738" s="87">
        <f t="shared" si="442"/>
        <v>0</v>
      </c>
      <c r="AQ738" s="85">
        <f t="shared" si="443"/>
        <v>0</v>
      </c>
      <c r="AR738" s="232">
        <f t="shared" si="417"/>
        <v>0</v>
      </c>
      <c r="AS738" s="112">
        <f t="shared" si="453"/>
        <v>0</v>
      </c>
      <c r="AT738" s="125">
        <f t="shared" si="418"/>
        <v>0</v>
      </c>
      <c r="AU738" s="256">
        <f t="shared" si="419"/>
        <v>0</v>
      </c>
      <c r="AV738" s="109">
        <f t="shared" si="420"/>
        <v>0</v>
      </c>
      <c r="AW738" s="199">
        <f t="shared" si="444"/>
        <v>0</v>
      </c>
      <c r="AX738" s="95">
        <f t="shared" si="421"/>
        <v>0</v>
      </c>
      <c r="AY738" s="194">
        <f t="shared" si="445"/>
        <v>0</v>
      </c>
      <c r="BA738" s="194">
        <f t="shared" si="446"/>
        <v>0</v>
      </c>
    </row>
    <row r="739" spans="1:53" hidden="1" x14ac:dyDescent="0.3">
      <c r="A739" s="21">
        <v>358</v>
      </c>
      <c r="B739" s="86">
        <f t="shared" si="406"/>
        <v>0</v>
      </c>
      <c r="C739" s="82">
        <f t="shared" si="407"/>
        <v>0</v>
      </c>
      <c r="D739" s="82">
        <f t="shared" si="409"/>
        <v>0</v>
      </c>
      <c r="E739" s="85">
        <f t="shared" si="408"/>
        <v>0</v>
      </c>
      <c r="F739" s="103">
        <f t="shared" si="422"/>
        <v>0</v>
      </c>
      <c r="G739" s="82">
        <f t="shared" si="423"/>
        <v>0</v>
      </c>
      <c r="H739" s="85">
        <f t="shared" si="424"/>
        <v>0</v>
      </c>
      <c r="I739" s="87">
        <f t="shared" si="425"/>
        <v>0</v>
      </c>
      <c r="J739" s="104">
        <f t="shared" si="426"/>
        <v>0</v>
      </c>
      <c r="K739" s="87">
        <f t="shared" si="410"/>
        <v>0</v>
      </c>
      <c r="L739" s="85">
        <f t="shared" si="411"/>
        <v>0</v>
      </c>
      <c r="M739" s="82">
        <f t="shared" si="427"/>
        <v>0</v>
      </c>
      <c r="N739" s="82">
        <f t="shared" si="412"/>
        <v>0</v>
      </c>
      <c r="O739" s="85">
        <f t="shared" si="428"/>
        <v>0</v>
      </c>
      <c r="P739" s="87">
        <f t="shared" si="429"/>
        <v>0</v>
      </c>
      <c r="Q739" s="85">
        <f t="shared" si="430"/>
        <v>0</v>
      </c>
      <c r="R739" s="87">
        <f t="shared" si="431"/>
        <v>0</v>
      </c>
      <c r="S739" s="85">
        <f t="shared" si="432"/>
        <v>0</v>
      </c>
      <c r="T739" s="87">
        <v>358</v>
      </c>
      <c r="U739" s="82"/>
      <c r="V739" s="108">
        <f t="shared" si="433"/>
        <v>53559</v>
      </c>
      <c r="W739" s="109">
        <f t="shared" si="413"/>
        <v>0</v>
      </c>
      <c r="X739" s="95">
        <f t="shared" si="414"/>
        <v>0</v>
      </c>
      <c r="Y739" s="110">
        <f t="shared" si="415"/>
        <v>358</v>
      </c>
      <c r="Z739" s="111">
        <f t="shared" si="434"/>
        <v>0</v>
      </c>
      <c r="AA739" s="112">
        <f t="shared" si="435"/>
        <v>0</v>
      </c>
      <c r="AB739" s="112">
        <f t="shared" si="416"/>
        <v>0</v>
      </c>
      <c r="AC739" s="111">
        <f t="shared" si="447"/>
        <v>0</v>
      </c>
      <c r="AD739" s="113">
        <f t="shared" si="450"/>
        <v>0</v>
      </c>
      <c r="AE739" s="114">
        <f t="shared" si="436"/>
        <v>0</v>
      </c>
      <c r="AF739" s="86">
        <f t="shared" si="448"/>
        <v>53559</v>
      </c>
      <c r="AG739" s="86">
        <f t="shared" si="451"/>
        <v>53194</v>
      </c>
      <c r="AH739" s="211">
        <f t="shared" si="454"/>
        <v>0</v>
      </c>
      <c r="AI739" s="213">
        <f t="shared" si="452"/>
        <v>0</v>
      </c>
      <c r="AJ739" s="218">
        <f t="shared" si="449"/>
        <v>5452</v>
      </c>
      <c r="AK739" s="103">
        <f t="shared" si="437"/>
        <v>0</v>
      </c>
      <c r="AL739" s="82">
        <f t="shared" si="438"/>
        <v>0</v>
      </c>
      <c r="AM739" s="105">
        <f t="shared" si="439"/>
        <v>0</v>
      </c>
      <c r="AN739" s="87">
        <f t="shared" si="440"/>
        <v>357</v>
      </c>
      <c r="AO739" s="240">
        <f t="shared" si="441"/>
        <v>0</v>
      </c>
      <c r="AP739" s="87">
        <f t="shared" si="442"/>
        <v>0</v>
      </c>
      <c r="AQ739" s="85">
        <f t="shared" si="443"/>
        <v>0</v>
      </c>
      <c r="AR739" s="232">
        <f t="shared" si="417"/>
        <v>0</v>
      </c>
      <c r="AS739" s="112">
        <f t="shared" si="453"/>
        <v>0</v>
      </c>
      <c r="AT739" s="125">
        <f t="shared" si="418"/>
        <v>0</v>
      </c>
      <c r="AU739" s="256">
        <f t="shared" si="419"/>
        <v>0</v>
      </c>
      <c r="AV739" s="109">
        <f t="shared" si="420"/>
        <v>0</v>
      </c>
      <c r="AW739" s="199">
        <f t="shared" si="444"/>
        <v>0</v>
      </c>
      <c r="AX739" s="95">
        <f t="shared" si="421"/>
        <v>0</v>
      </c>
      <c r="AY739" s="194">
        <f t="shared" si="445"/>
        <v>0</v>
      </c>
      <c r="BA739" s="194">
        <f t="shared" si="446"/>
        <v>0</v>
      </c>
    </row>
    <row r="740" spans="1:53" hidden="1" x14ac:dyDescent="0.3">
      <c r="A740" s="21">
        <v>359</v>
      </c>
      <c r="B740" s="86">
        <f t="shared" si="406"/>
        <v>0</v>
      </c>
      <c r="C740" s="82">
        <f t="shared" si="407"/>
        <v>0</v>
      </c>
      <c r="D740" s="82">
        <f t="shared" si="409"/>
        <v>0</v>
      </c>
      <c r="E740" s="85">
        <f t="shared" si="408"/>
        <v>0</v>
      </c>
      <c r="F740" s="103">
        <f t="shared" si="422"/>
        <v>0</v>
      </c>
      <c r="G740" s="82">
        <f t="shared" si="423"/>
        <v>0</v>
      </c>
      <c r="H740" s="85">
        <f t="shared" si="424"/>
        <v>0</v>
      </c>
      <c r="I740" s="87">
        <f t="shared" si="425"/>
        <v>0</v>
      </c>
      <c r="J740" s="104">
        <f t="shared" si="426"/>
        <v>0</v>
      </c>
      <c r="K740" s="87">
        <f t="shared" si="410"/>
        <v>0</v>
      </c>
      <c r="L740" s="85">
        <f t="shared" si="411"/>
        <v>0</v>
      </c>
      <c r="M740" s="82">
        <f t="shared" si="427"/>
        <v>0</v>
      </c>
      <c r="N740" s="82">
        <f t="shared" si="412"/>
        <v>0</v>
      </c>
      <c r="O740" s="85">
        <f t="shared" si="428"/>
        <v>0</v>
      </c>
      <c r="P740" s="87">
        <f t="shared" si="429"/>
        <v>0</v>
      </c>
      <c r="Q740" s="85">
        <f t="shared" si="430"/>
        <v>0</v>
      </c>
      <c r="R740" s="87">
        <f t="shared" si="431"/>
        <v>0</v>
      </c>
      <c r="S740" s="85">
        <f t="shared" si="432"/>
        <v>0</v>
      </c>
      <c r="T740" s="87">
        <v>359</v>
      </c>
      <c r="U740" s="82"/>
      <c r="V740" s="108">
        <f t="shared" si="433"/>
        <v>53590</v>
      </c>
      <c r="W740" s="109">
        <f t="shared" si="413"/>
        <v>0</v>
      </c>
      <c r="X740" s="95">
        <f t="shared" si="414"/>
        <v>0</v>
      </c>
      <c r="Y740" s="110">
        <f t="shared" si="415"/>
        <v>359</v>
      </c>
      <c r="Z740" s="111">
        <f t="shared" si="434"/>
        <v>0</v>
      </c>
      <c r="AA740" s="112">
        <f t="shared" si="435"/>
        <v>0</v>
      </c>
      <c r="AB740" s="112">
        <f t="shared" si="416"/>
        <v>0</v>
      </c>
      <c r="AC740" s="111">
        <f t="shared" si="447"/>
        <v>0</v>
      </c>
      <c r="AD740" s="113">
        <f t="shared" si="450"/>
        <v>0</v>
      </c>
      <c r="AE740" s="114">
        <f t="shared" si="436"/>
        <v>0</v>
      </c>
      <c r="AF740" s="86">
        <f t="shared" si="448"/>
        <v>53590</v>
      </c>
      <c r="AG740" s="86">
        <f t="shared" si="451"/>
        <v>53225</v>
      </c>
      <c r="AH740" s="211">
        <f t="shared" si="454"/>
        <v>0</v>
      </c>
      <c r="AI740" s="213">
        <f t="shared" si="452"/>
        <v>0</v>
      </c>
      <c r="AJ740" s="218">
        <f t="shared" si="449"/>
        <v>5452</v>
      </c>
      <c r="AK740" s="103">
        <f t="shared" si="437"/>
        <v>0</v>
      </c>
      <c r="AL740" s="82">
        <f t="shared" si="438"/>
        <v>0</v>
      </c>
      <c r="AM740" s="105">
        <f t="shared" si="439"/>
        <v>0</v>
      </c>
      <c r="AN740" s="87">
        <f t="shared" si="440"/>
        <v>358</v>
      </c>
      <c r="AO740" s="240">
        <f t="shared" si="441"/>
        <v>0</v>
      </c>
      <c r="AP740" s="87">
        <f t="shared" si="442"/>
        <v>0</v>
      </c>
      <c r="AQ740" s="85">
        <f t="shared" si="443"/>
        <v>0</v>
      </c>
      <c r="AR740" s="232">
        <f t="shared" si="417"/>
        <v>0</v>
      </c>
      <c r="AS740" s="112">
        <f t="shared" si="453"/>
        <v>0</v>
      </c>
      <c r="AT740" s="125">
        <f>AT741+AS740</f>
        <v>0</v>
      </c>
      <c r="AU740" s="256">
        <f t="shared" si="419"/>
        <v>0</v>
      </c>
      <c r="AV740" s="109">
        <f>AV741+AU740</f>
        <v>0</v>
      </c>
      <c r="AW740" s="199">
        <f t="shared" si="444"/>
        <v>0</v>
      </c>
      <c r="AX740" s="95">
        <f>AX741+AW740</f>
        <v>0</v>
      </c>
      <c r="AY740" s="194">
        <f t="shared" si="445"/>
        <v>0</v>
      </c>
      <c r="BA740" s="194">
        <f t="shared" si="446"/>
        <v>0</v>
      </c>
    </row>
    <row r="741" spans="1:53" ht="16.2" hidden="1" thickBot="1" x14ac:dyDescent="0.35">
      <c r="A741" s="21">
        <v>360</v>
      </c>
      <c r="B741" s="171">
        <f t="shared" si="406"/>
        <v>0</v>
      </c>
      <c r="C741" s="129">
        <f t="shared" si="407"/>
        <v>0</v>
      </c>
      <c r="D741" s="129">
        <f t="shared" si="409"/>
        <v>0</v>
      </c>
      <c r="E741" s="133">
        <f t="shared" si="408"/>
        <v>0</v>
      </c>
      <c r="F741" s="165">
        <f t="shared" si="422"/>
        <v>0</v>
      </c>
      <c r="G741" s="129">
        <f t="shared" si="423"/>
        <v>0</v>
      </c>
      <c r="H741" s="133">
        <f t="shared" si="424"/>
        <v>0</v>
      </c>
      <c r="I741" s="134">
        <f t="shared" si="425"/>
        <v>0</v>
      </c>
      <c r="J741" s="132">
        <f t="shared" si="426"/>
        <v>0</v>
      </c>
      <c r="K741" s="134">
        <f t="shared" si="410"/>
        <v>0</v>
      </c>
      <c r="L741" s="133">
        <f t="shared" si="411"/>
        <v>0</v>
      </c>
      <c r="M741" s="129">
        <f t="shared" si="427"/>
        <v>0</v>
      </c>
      <c r="N741" s="129">
        <f t="shared" si="412"/>
        <v>0</v>
      </c>
      <c r="O741" s="133">
        <f t="shared" si="428"/>
        <v>0</v>
      </c>
      <c r="P741" s="134">
        <f t="shared" si="429"/>
        <v>0</v>
      </c>
      <c r="Q741" s="133">
        <f t="shared" si="430"/>
        <v>0</v>
      </c>
      <c r="R741" s="134">
        <f t="shared" si="431"/>
        <v>0</v>
      </c>
      <c r="S741" s="133">
        <f t="shared" si="432"/>
        <v>0</v>
      </c>
      <c r="T741" s="134">
        <v>360</v>
      </c>
      <c r="U741" s="129"/>
      <c r="V741" s="135">
        <f t="shared" si="433"/>
        <v>53620</v>
      </c>
      <c r="W741" s="109">
        <f t="shared" si="413"/>
        <v>0</v>
      </c>
      <c r="X741" s="95">
        <f t="shared" si="414"/>
        <v>0</v>
      </c>
      <c r="Y741" s="136">
        <f t="shared" si="415"/>
        <v>360</v>
      </c>
      <c r="Z741" s="111">
        <f t="shared" si="434"/>
        <v>0</v>
      </c>
      <c r="AA741" s="112">
        <f t="shared" si="435"/>
        <v>0</v>
      </c>
      <c r="AB741" s="112">
        <f t="shared" si="416"/>
        <v>0</v>
      </c>
      <c r="AC741" s="111">
        <f t="shared" si="447"/>
        <v>0</v>
      </c>
      <c r="AD741" s="113">
        <f t="shared" si="450"/>
        <v>0</v>
      </c>
      <c r="AE741" s="114">
        <f t="shared" si="436"/>
        <v>0</v>
      </c>
      <c r="AF741" s="86">
        <f t="shared" si="448"/>
        <v>53620</v>
      </c>
      <c r="AG741" s="86">
        <f t="shared" si="451"/>
        <v>53255</v>
      </c>
      <c r="AH741" s="211">
        <f t="shared" si="454"/>
        <v>0</v>
      </c>
      <c r="AI741" s="213">
        <f t="shared" si="452"/>
        <v>0</v>
      </c>
      <c r="AJ741" s="221">
        <f t="shared" si="449"/>
        <v>5452</v>
      </c>
      <c r="AK741" s="103">
        <f t="shared" si="437"/>
        <v>0</v>
      </c>
      <c r="AL741" s="82">
        <f t="shared" si="438"/>
        <v>0</v>
      </c>
      <c r="AM741" s="105">
        <f t="shared" si="439"/>
        <v>0</v>
      </c>
      <c r="AN741" s="87">
        <f t="shared" si="440"/>
        <v>359</v>
      </c>
      <c r="AO741" s="240">
        <f t="shared" si="441"/>
        <v>0</v>
      </c>
      <c r="AP741" s="87">
        <f t="shared" si="442"/>
        <v>0</v>
      </c>
      <c r="AQ741" s="85">
        <f t="shared" si="443"/>
        <v>0</v>
      </c>
      <c r="AR741" s="233">
        <f t="shared" si="417"/>
        <v>0</v>
      </c>
      <c r="AS741" s="112">
        <f t="shared" si="453"/>
        <v>0</v>
      </c>
      <c r="AT741" s="250">
        <f>AS741</f>
        <v>0</v>
      </c>
      <c r="AU741" s="257">
        <f t="shared" si="419"/>
        <v>0</v>
      </c>
      <c r="AV741" s="166">
        <f>AU741</f>
        <v>0</v>
      </c>
      <c r="AW741" s="199">
        <f t="shared" si="444"/>
        <v>0</v>
      </c>
      <c r="AX741" s="167">
        <f>AW741</f>
        <v>0</v>
      </c>
      <c r="AY741" s="195">
        <f t="shared" si="445"/>
        <v>0</v>
      </c>
      <c r="BA741" s="195">
        <f t="shared" si="446"/>
        <v>0</v>
      </c>
    </row>
    <row r="742" spans="1:53" ht="16.8" hidden="1" thickTop="1" thickBot="1" x14ac:dyDescent="0.35">
      <c r="B742" s="137"/>
      <c r="C742" s="138"/>
      <c r="D742" s="139"/>
      <c r="E742" s="138"/>
      <c r="T742" s="141"/>
      <c r="U742" s="142"/>
      <c r="V742" s="142"/>
      <c r="W742" s="143">
        <f>SUM(W382:W741)</f>
        <v>9000</v>
      </c>
      <c r="X742" s="144">
        <f>SUM(X382:X741)</f>
        <v>360</v>
      </c>
      <c r="Y742" s="145"/>
      <c r="Z742" s="146">
        <f>SUM(Z382:Z741)</f>
        <v>249044.39999999903</v>
      </c>
      <c r="AA742" s="146">
        <f>SUM(AA382:AA741)</f>
        <v>9000</v>
      </c>
      <c r="AB742" s="146">
        <f>SUM(AB382:AB741)</f>
        <v>240044.39999999909</v>
      </c>
      <c r="AC742" s="146">
        <f>SUM(AC382:AC741)</f>
        <v>40044.010000000038</v>
      </c>
      <c r="AD742" s="147">
        <f>SUM(AD382:AD741)</f>
        <v>200000.38999999998</v>
      </c>
      <c r="AE742" s="148"/>
      <c r="AF742" s="145"/>
      <c r="AG742" s="196"/>
      <c r="AH742" s="196"/>
      <c r="AI742" s="196"/>
      <c r="AJ742" s="222"/>
      <c r="AK742" s="196"/>
      <c r="AL742" s="196"/>
      <c r="AM742" s="225"/>
      <c r="AN742" s="145"/>
      <c r="AO742" s="222"/>
      <c r="AP742" s="196"/>
      <c r="AQ742" s="222"/>
      <c r="AR742" s="196"/>
      <c r="AS742" s="168"/>
      <c r="AT742" s="251"/>
      <c r="AU742" s="145"/>
      <c r="AV742" s="168"/>
      <c r="AW742" s="168"/>
      <c r="AX742" s="169"/>
      <c r="AY742" s="193"/>
      <c r="BA742" s="193"/>
    </row>
    <row r="743" spans="1:53" ht="16.8" hidden="1" thickTop="1" thickBot="1" x14ac:dyDescent="0.35">
      <c r="Y743" s="134"/>
      <c r="Z743" s="152">
        <f>AB742+AA742</f>
        <v>249044.39999999909</v>
      </c>
      <c r="AA743" s="153"/>
      <c r="AB743" s="152">
        <f>AD742+AC742</f>
        <v>240044.40000000002</v>
      </c>
      <c r="AC743" s="153"/>
      <c r="AD743" s="153"/>
      <c r="AE743" s="154"/>
      <c r="AF743" s="157"/>
      <c r="AG743" s="197"/>
      <c r="AH743" s="197"/>
      <c r="AI743" s="197"/>
      <c r="AJ743" s="219"/>
      <c r="AK743" s="197"/>
      <c r="AL743" s="197"/>
      <c r="AM743" s="226"/>
      <c r="AN743" s="157"/>
      <c r="AO743" s="219"/>
      <c r="AP743" s="157"/>
      <c r="AQ743" s="219"/>
      <c r="AR743" s="197"/>
      <c r="AS743" s="158"/>
      <c r="AT743" s="252"/>
      <c r="AU743" s="157"/>
      <c r="AV743" s="158"/>
      <c r="AW743" s="158"/>
      <c r="AX743" s="159"/>
      <c r="AY743" s="173"/>
      <c r="BA743" s="173"/>
    </row>
    <row r="744" spans="1:53" ht="16.2" hidden="1" thickTop="1" x14ac:dyDescent="0.3"/>
    <row r="745" spans="1:53" hidden="1" x14ac:dyDescent="0.3">
      <c r="AD745" s="178">
        <f>MIN(AD382:AD741)</f>
        <v>0</v>
      </c>
      <c r="AE745" s="2">
        <f>ROUND(VLOOKUP($D$4,Y382:AE741,7),2)</f>
        <v>-0.39</v>
      </c>
    </row>
    <row r="746" spans="1:53" hidden="1" x14ac:dyDescent="0.3"/>
  </sheetData>
  <sheetProtection password="FD21" sheet="1" objects="1" scenarios="1" selectLockedCells="1"/>
  <mergeCells count="48">
    <mergeCell ref="BA377:BA379"/>
    <mergeCell ref="AF376:BA376"/>
    <mergeCell ref="O10:O11"/>
    <mergeCell ref="Q10:R11"/>
    <mergeCell ref="U7:AA8"/>
    <mergeCell ref="AY377:AY379"/>
    <mergeCell ref="AU377:AX377"/>
    <mergeCell ref="AU378:AU379"/>
    <mergeCell ref="AV378:AV379"/>
    <mergeCell ref="AW378:AW379"/>
    <mergeCell ref="AB7:AE8"/>
    <mergeCell ref="AB9:AD9"/>
    <mergeCell ref="AA10:AA11"/>
    <mergeCell ref="AB10:AB11"/>
    <mergeCell ref="AC10:AD11"/>
    <mergeCell ref="I378:J378"/>
    <mergeCell ref="K378:L378"/>
    <mergeCell ref="T377:X378"/>
    <mergeCell ref="M377:S377"/>
    <mergeCell ref="M378:O378"/>
    <mergeCell ref="P378:Q378"/>
    <mergeCell ref="R378:S378"/>
    <mergeCell ref="N4:O4"/>
    <mergeCell ref="B2:M2"/>
    <mergeCell ref="N2:P2"/>
    <mergeCell ref="Q2:S2"/>
    <mergeCell ref="B377:E378"/>
    <mergeCell ref="B5:S5"/>
    <mergeCell ref="P9:R9"/>
    <mergeCell ref="B8:F8"/>
    <mergeCell ref="B7:H7"/>
    <mergeCell ref="B6:S6"/>
    <mergeCell ref="P10:P11"/>
    <mergeCell ref="P7:S8"/>
    <mergeCell ref="I7:O8"/>
    <mergeCell ref="D10:D11"/>
    <mergeCell ref="F377:L377"/>
    <mergeCell ref="F378:H378"/>
    <mergeCell ref="AE380:AE381"/>
    <mergeCell ref="AF377:AT377"/>
    <mergeCell ref="AF378:AJ378"/>
    <mergeCell ref="AK378:AM378"/>
    <mergeCell ref="AN378:AO378"/>
    <mergeCell ref="AP378:AQ378"/>
    <mergeCell ref="AR378:AR379"/>
    <mergeCell ref="AS378:AS379"/>
    <mergeCell ref="AT378:AT379"/>
    <mergeCell ref="Y377:AE378"/>
  </mergeCells>
  <conditionalFormatting sqref="J382:J741">
    <cfRule type="expression" dxfId="27" priority="74">
      <formula>AND($E12&lt;&gt;"",#REF!=ROUND(#REF!,0))</formula>
    </cfRule>
  </conditionalFormatting>
  <conditionalFormatting sqref="F19">
    <cfRule type="expression" dxfId="26" priority="38">
      <formula>$B19="Pas de cellules vides entre les dates"</formula>
    </cfRule>
  </conditionalFormatting>
  <conditionalFormatting sqref="F13:F371">
    <cfRule type="expression" dxfId="25" priority="94">
      <formula>AND($B$4="Apériodiques",$D13&gt;$D$4)</formula>
    </cfRule>
  </conditionalFormatting>
  <conditionalFormatting sqref="B13:H371">
    <cfRule type="expression" dxfId="24" priority="25">
      <formula>$D13&gt;$D$4</formula>
    </cfRule>
  </conditionalFormatting>
  <conditionalFormatting sqref="B9:C9">
    <cfRule type="expression" dxfId="23" priority="33">
      <formula>$B$4&lt;&gt;"Apériodiques"</formula>
    </cfRule>
  </conditionalFormatting>
  <conditionalFormatting sqref="Q381:Q741">
    <cfRule type="expression" dxfId="22" priority="32">
      <formula>AND($E11&lt;&gt;"",#REF!=ROUND(#REF!,0))</formula>
    </cfRule>
  </conditionalFormatting>
  <conditionalFormatting sqref="Q381:Q741">
    <cfRule type="expression" dxfId="21" priority="31">
      <formula>AND($E11&lt;&gt;"",#REF!=ROUND(#REF!,0))</formula>
    </cfRule>
  </conditionalFormatting>
  <conditionalFormatting sqref="Q381">
    <cfRule type="expression" dxfId="20" priority="30">
      <formula>AND($E11&lt;&gt;"",#REF!=ROUND(#REF!,0))</formula>
    </cfRule>
  </conditionalFormatting>
  <conditionalFormatting sqref="S382">
    <cfRule type="expression" dxfId="19" priority="29">
      <formula>AND($E12&lt;&gt;"",#REF!=ROUND(#REF!,0))</formula>
    </cfRule>
  </conditionalFormatting>
  <conditionalFormatting sqref="S382">
    <cfRule type="expression" dxfId="18" priority="28">
      <formula>AND($E12&lt;&gt;"",#REF!=ROUND(#REF!,0))</formula>
    </cfRule>
  </conditionalFormatting>
  <conditionalFormatting sqref="S381:S741">
    <cfRule type="expression" dxfId="17" priority="27">
      <formula>AND($E11&lt;&gt;"",#REF!=ROUND(#REF!,0))</formula>
    </cfRule>
  </conditionalFormatting>
  <conditionalFormatting sqref="S381:S741">
    <cfRule type="expression" dxfId="16" priority="26">
      <formula>AND($E11&lt;&gt;"",#REF!=ROUND(#REF!,0))</formula>
    </cfRule>
  </conditionalFormatting>
  <conditionalFormatting sqref="B8:F8">
    <cfRule type="expression" dxfId="15" priority="23">
      <formula>B$8&lt;&gt;"Échéances"</formula>
    </cfRule>
  </conditionalFormatting>
  <conditionalFormatting sqref="B13:C371">
    <cfRule type="expression" dxfId="14" priority="17">
      <formula>$B13&lt;&gt;""</formula>
    </cfRule>
    <cfRule type="expression" dxfId="13" priority="18">
      <formula>AND($A13=$D$4,$H$8&lt;&gt;0)</formula>
    </cfRule>
  </conditionalFormatting>
  <conditionalFormatting sqref="B5">
    <cfRule type="expression" dxfId="12" priority="98">
      <formula>$H$4&gt;$I$4</formula>
    </cfRule>
    <cfRule type="expression" dxfId="11" priority="99">
      <formula>$D$4&gt;360</formula>
    </cfRule>
  </conditionalFormatting>
  <conditionalFormatting sqref="AD381:AD742">
    <cfRule type="cellIs" dxfId="10" priority="16" operator="lessThan">
      <formula>0</formula>
    </cfRule>
  </conditionalFormatting>
  <conditionalFormatting sqref="N10:N372">
    <cfRule type="cellIs" dxfId="9" priority="15" operator="lessThan">
      <formula>0</formula>
    </cfRule>
  </conditionalFormatting>
  <conditionalFormatting sqref="F9:F371">
    <cfRule type="expression" dxfId="8" priority="14">
      <formula>$B$4="Mensuelles"</formula>
    </cfRule>
  </conditionalFormatting>
  <conditionalFormatting sqref="H8">
    <cfRule type="cellIs" dxfId="7" priority="11" operator="lessThan">
      <formula>0</formula>
    </cfRule>
  </conditionalFormatting>
  <conditionalFormatting sqref="G8:H371">
    <cfRule type="expression" dxfId="6" priority="13">
      <formula>AND($B$4="Apériodiques",$C$4="Constantes")</formula>
    </cfRule>
    <cfRule type="expression" dxfId="5" priority="95">
      <formula>AND($B$4="Mensuelles",$C$4="Constantes")</formula>
    </cfRule>
  </conditionalFormatting>
  <conditionalFormatting sqref="AO382:AO741">
    <cfRule type="expression" dxfId="4" priority="10">
      <formula>AND($E12&lt;&gt;"",#REF!=ROUND(#REF!,0))</formula>
    </cfRule>
  </conditionalFormatting>
  <conditionalFormatting sqref="AO382:AO741">
    <cfRule type="expression" dxfId="3" priority="9">
      <formula>AND($E12&lt;&gt;"",#REF!=ROUND(#REF!,0))</formula>
    </cfRule>
  </conditionalFormatting>
  <conditionalFormatting sqref="AO383:AO741">
    <cfRule type="expression" dxfId="2" priority="4">
      <formula>AND($E13&lt;&gt;"",#REF!=ROUND(#REF!,0))</formula>
    </cfRule>
  </conditionalFormatting>
  <conditionalFormatting sqref="AO383:AO741">
    <cfRule type="expression" dxfId="1" priority="3">
      <formula>AND($E13&lt;&gt;"",#REF!=ROUND(#REF!,0))</formula>
    </cfRule>
  </conditionalFormatting>
  <conditionalFormatting sqref="Z10:Z372">
    <cfRule type="cellIs" dxfId="0" priority="2" operator="lessThan">
      <formula>0</formula>
    </cfRule>
  </conditionalFormatting>
  <dataValidations count="4">
    <dataValidation type="list" errorStyle="warning" allowBlank="1" showInputMessage="1" showErrorMessage="1" errorTitle="Périodicité échéances" error="Sélectionner la périodicité qui convient" promptTitle="Périodicité échéances" prompt="_x000a_Sélectionner la périodicité qui convient" sqref="B4">
      <formula1>$B$373:$B$374</formula1>
    </dataValidation>
    <dataValidation type="list" errorStyle="warning" allowBlank="1" showInputMessage="1" showErrorMessage="1" errorTitle="Nature échéances" error="Sélectionner la nature d'échéance qui convient" promptTitle="Nature échéances" prompt="_x000a_Sélectionner la nature d'échéance qui convient" sqref="C4">
      <formula1>$C$373:$C$374</formula1>
    </dataValidation>
    <dataValidation type="list" allowBlank="1" showInputMessage="1" showErrorMessage="1" errorTitle="Périodicité assurance incendie" error="Sélectionner la périodicité qui convient" promptTitle="Périodicité assurance incendie" prompt="Sélectionner la périodicité qui convient" sqref="L4">
      <formula1>$D$373:$D$374</formula1>
    </dataValidation>
    <dataValidation type="list" allowBlank="1" showInputMessage="1" showErrorMessage="1" errorTitle="Période de capitalisation" error="Sélectioner la période de capitalisation" promptTitle="Période de capitalisation" prompt="Sélectioner la période de capitalisation" sqref="C9">
      <formula1>$F$373:$F$375</formula1>
    </dataValidation>
  </dataValidations>
  <pageMargins left="0.7" right="0.7" top="0.75" bottom="0.75" header="0.3" footer="0.3"/>
  <pageSetup paperSize="9" orientation="portrait" horizontalDpi="4294967293" verticalDpi="300" r:id="rId1"/>
  <ignoredErrors>
    <ignoredError sqref="W383:W742 E27:E371 E14:F26 F27:F371 B14:B371 AB562:AB741" emptyCellReference="1"/>
    <ignoredError sqref="AU383:AV741 L13:L371 AU382:AV382 AW382:AW741 V13:X371" formula="1"/>
    <ignoredError sqref="G27:G34 G14:G26 G36:G69" unlockedFormula="1" emptyCellReference="1"/>
    <ignoredError sqref="G70:G190 G192:G37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Button 11">
              <controlPr defaultSize="0" print="0" autoFill="0" autoPict="0" macro="[0]!Calculs">
                <anchor moveWithCells="1" sizeWithCells="1">
                  <from>
                    <xdr:col>14</xdr:col>
                    <xdr:colOff>76200</xdr:colOff>
                    <xdr:row>2</xdr:row>
                    <xdr:rowOff>68580</xdr:rowOff>
                  </from>
                  <to>
                    <xdr:col>14</xdr:col>
                    <xdr:colOff>822960</xdr:colOff>
                    <xdr:row>2</xdr:row>
                    <xdr:rowOff>1546860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Rapport des réponses 1</vt:lpstr>
      <vt:lpstr>Nouveau TAEG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2018-04-01T15:03:06Z</dcterms:created>
  <dcterms:modified xsi:type="dcterms:W3CDTF">2019-10-12T15:11:59Z</dcterms:modified>
</cp:coreProperties>
</file>